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16-060.VlaamseOverheid.KempenseNoordZuid.1meting\Rapportage\Dufec_Vergelijking\"/>
    </mc:Choice>
  </mc:AlternateContent>
  <bookViews>
    <workbookView xWindow="360" yWindow="105" windowWidth="20700" windowHeight="11760" tabRatio="826"/>
  </bookViews>
  <sheets>
    <sheet name="Tot_werkdag" sheetId="34" r:id="rId1"/>
    <sheet name="Tot_weekdag" sheetId="35" r:id="rId2"/>
    <sheet name="Tot_zaterdag" sheetId="36" r:id="rId3"/>
    <sheet name="Tot_zondag" sheetId="37" r:id="rId4"/>
    <sheet name="ViaN19_werkdag" sheetId="38" r:id="rId5"/>
    <sheet name="ViaN19_weekdag" sheetId="42" r:id="rId6"/>
    <sheet name="ViaN19_zaterdag" sheetId="43" r:id="rId7"/>
    <sheet name="ViaN19_zondag" sheetId="44" r:id="rId8"/>
  </sheets>
  <definedNames>
    <definedName name="_xlnm.Print_Area" localSheetId="1">Tot_weekdag!$A$1:$BD$85</definedName>
    <definedName name="_xlnm.Print_Area" localSheetId="0">Tot_werkdag!$A$1:$BD$85</definedName>
    <definedName name="_xlnm.Print_Area" localSheetId="2">Tot_zaterdag!$A$1:$BD$85</definedName>
    <definedName name="_xlnm.Print_Area" localSheetId="3">Tot_zondag!$A$1:$BD$85</definedName>
    <definedName name="_xlnm.Print_Area" localSheetId="5">ViaN19_weekdag!$A$1:$CN$33</definedName>
    <definedName name="_xlnm.Print_Area" localSheetId="4">ViaN19_werkdag!$A$1:$CN$33</definedName>
    <definedName name="_xlnm.Print_Area" localSheetId="6">ViaN19_zaterdag!$A$1:$CN$33</definedName>
    <definedName name="_xlnm.Print_Area" localSheetId="7">ViaN19_zondag!$A$1:$CN$33</definedName>
    <definedName name="_xlnm.Print_Titles" localSheetId="1">Tot_weekdag!$A:$D,Tot_weekdag!$1:$6</definedName>
    <definedName name="_xlnm.Print_Titles" localSheetId="0">Tot_werkdag!$A:$D,Tot_werkdag!$1:$6</definedName>
    <definedName name="_xlnm.Print_Titles" localSheetId="2">Tot_zaterdag!$A:$D,Tot_zaterdag!$1:$6</definedName>
    <definedName name="_xlnm.Print_Titles" localSheetId="3">Tot_zondag!$A:$D,Tot_zondag!$1:$6</definedName>
    <definedName name="_xlnm.Print_Titles" localSheetId="5">ViaN19_weekdag!$A:$D,ViaN19_weekdag!$1:$6</definedName>
    <definedName name="_xlnm.Print_Titles" localSheetId="4">ViaN19_werkdag!$A:$D,ViaN19_werkdag!$1:$6</definedName>
    <definedName name="_xlnm.Print_Titles" localSheetId="6">ViaN19_zaterdag!$A:$D,ViaN19_zaterdag!$1:$6</definedName>
    <definedName name="_xlnm.Print_Titles" localSheetId="7">ViaN19_zondag!$A:$D,ViaN19_zondag!$1:$6</definedName>
  </definedNames>
  <calcPr calcId="162913"/>
</workbook>
</file>

<file path=xl/calcChain.xml><?xml version="1.0" encoding="utf-8"?>
<calcChain xmlns="http://schemas.openxmlformats.org/spreadsheetml/2006/main">
  <c r="CJ31" i="44" l="1"/>
  <c r="CA31" i="44"/>
  <c r="BZ31" i="44"/>
  <c r="BX31" i="44"/>
  <c r="CI31" i="44" s="1"/>
  <c r="CK31" i="44" s="1"/>
  <c r="BW31" i="44"/>
  <c r="CE31" i="44" s="1"/>
  <c r="BD31" i="44"/>
  <c r="BE31" i="44" s="1"/>
  <c r="BB31" i="44"/>
  <c r="BC31" i="44" s="1"/>
  <c r="BA31" i="44"/>
  <c r="BI31" i="44" s="1"/>
  <c r="AH31" i="44"/>
  <c r="AI31" i="44" s="1"/>
  <c r="AF31" i="44"/>
  <c r="AG31" i="44" s="1"/>
  <c r="AE31" i="44"/>
  <c r="AM31" i="44" s="1"/>
  <c r="L31" i="44"/>
  <c r="M31" i="44" s="1"/>
  <c r="J31" i="44"/>
  <c r="K31" i="44" s="1"/>
  <c r="I31" i="44"/>
  <c r="Q31" i="44" s="1"/>
  <c r="CA31" i="43"/>
  <c r="BZ31" i="43"/>
  <c r="BX31" i="43"/>
  <c r="BY31" i="43" s="1"/>
  <c r="BW31" i="43"/>
  <c r="CE31" i="43" s="1"/>
  <c r="BI31" i="43"/>
  <c r="BD31" i="43"/>
  <c r="BE31" i="43" s="1"/>
  <c r="BC31" i="43"/>
  <c r="BB31" i="43"/>
  <c r="BN31" i="43" s="1"/>
  <c r="BA31" i="43"/>
  <c r="BH31" i="43" s="1"/>
  <c r="BJ31" i="43" s="1"/>
  <c r="AM31" i="43"/>
  <c r="AH31" i="43"/>
  <c r="AI31" i="43" s="1"/>
  <c r="AG31" i="43"/>
  <c r="AF31" i="43"/>
  <c r="AR31" i="43" s="1"/>
  <c r="AE31" i="43"/>
  <c r="AL31" i="43" s="1"/>
  <c r="AN31" i="43" s="1"/>
  <c r="Q31" i="43"/>
  <c r="L31" i="43"/>
  <c r="M31" i="43" s="1"/>
  <c r="K31" i="43"/>
  <c r="J31" i="43"/>
  <c r="V31" i="43" s="1"/>
  <c r="I31" i="43"/>
  <c r="P31" i="43" s="1"/>
  <c r="R31" i="43" s="1"/>
  <c r="BX31" i="42"/>
  <c r="BZ31" i="42"/>
  <c r="CA31" i="42" s="1"/>
  <c r="BY31" i="42"/>
  <c r="BW31" i="42"/>
  <c r="CE31" i="42" s="1"/>
  <c r="BI31" i="42"/>
  <c r="BD31" i="42"/>
  <c r="BE31" i="42" s="1"/>
  <c r="BC31" i="42"/>
  <c r="BB31" i="42"/>
  <c r="BN31" i="42" s="1"/>
  <c r="BA31" i="42"/>
  <c r="BH31" i="42" s="1"/>
  <c r="BJ31" i="42" s="1"/>
  <c r="AH31" i="42"/>
  <c r="AI31" i="42" s="1"/>
  <c r="AF31" i="42"/>
  <c r="AG31" i="42" s="1"/>
  <c r="AE31" i="42"/>
  <c r="AM31" i="42" s="1"/>
  <c r="M31" i="42"/>
  <c r="L31" i="42"/>
  <c r="J31" i="42"/>
  <c r="K31" i="42" s="1"/>
  <c r="I31" i="42"/>
  <c r="Q31" i="42" s="1"/>
  <c r="CA31" i="38"/>
  <c r="BZ31" i="38"/>
  <c r="BX31" i="38"/>
  <c r="BY31" i="38" s="1"/>
  <c r="BW31" i="38"/>
  <c r="CE31" i="38" s="1"/>
  <c r="BD31" i="38"/>
  <c r="BE31" i="38" s="1"/>
  <c r="BB31" i="38"/>
  <c r="BM31" i="38" s="1"/>
  <c r="BO31" i="38" s="1"/>
  <c r="BA31" i="38"/>
  <c r="BI31" i="38" s="1"/>
  <c r="AH31" i="38"/>
  <c r="AI31" i="38" s="1"/>
  <c r="AF31" i="38"/>
  <c r="AG31" i="38" s="1"/>
  <c r="AE31" i="38"/>
  <c r="AM31" i="38" s="1"/>
  <c r="U31" i="38"/>
  <c r="P31" i="38"/>
  <c r="Q31" i="38"/>
  <c r="I31" i="38"/>
  <c r="J31" i="38"/>
  <c r="M31" i="38"/>
  <c r="K31" i="38"/>
  <c r="L31" i="38"/>
  <c r="L30" i="38"/>
  <c r="CD31" i="44" l="1"/>
  <c r="CF31" i="44" s="1"/>
  <c r="BY31" i="44"/>
  <c r="BM31" i="44"/>
  <c r="BO31" i="44" s="1"/>
  <c r="BH31" i="44"/>
  <c r="BJ31" i="44" s="1"/>
  <c r="BN31" i="44"/>
  <c r="AQ31" i="44"/>
  <c r="AS31" i="44" s="1"/>
  <c r="AL31" i="44"/>
  <c r="AN31" i="44" s="1"/>
  <c r="AR31" i="44"/>
  <c r="U31" i="44"/>
  <c r="W31" i="44" s="1"/>
  <c r="V31" i="44"/>
  <c r="P31" i="44"/>
  <c r="R31" i="44" s="1"/>
  <c r="CI31" i="43"/>
  <c r="CK31" i="43" s="1"/>
  <c r="CD31" i="43"/>
  <c r="CF31" i="43" s="1"/>
  <c r="CJ31" i="43"/>
  <c r="BM31" i="43"/>
  <c r="BO31" i="43" s="1"/>
  <c r="AQ31" i="43"/>
  <c r="AS31" i="43" s="1"/>
  <c r="U31" i="43"/>
  <c r="W31" i="43" s="1"/>
  <c r="CI31" i="42"/>
  <c r="CK31" i="42" s="1"/>
  <c r="CD31" i="42"/>
  <c r="CF31" i="42" s="1"/>
  <c r="CJ31" i="42"/>
  <c r="BM31" i="42"/>
  <c r="BO31" i="42" s="1"/>
  <c r="AQ31" i="42"/>
  <c r="AS31" i="42" s="1"/>
  <c r="AL31" i="42"/>
  <c r="AN31" i="42" s="1"/>
  <c r="AR31" i="42"/>
  <c r="U31" i="42"/>
  <c r="W31" i="42" s="1"/>
  <c r="P31" i="42"/>
  <c r="R31" i="42" s="1"/>
  <c r="V31" i="42"/>
  <c r="CI31" i="38"/>
  <c r="CK31" i="38" s="1"/>
  <c r="CD31" i="38"/>
  <c r="CF31" i="38" s="1"/>
  <c r="CJ31" i="38"/>
  <c r="BH31" i="38"/>
  <c r="BJ31" i="38" s="1"/>
  <c r="BN31" i="38"/>
  <c r="BC31" i="38"/>
  <c r="AL31" i="38"/>
  <c r="AN31" i="38" s="1"/>
  <c r="AR31" i="38"/>
  <c r="AQ31" i="38"/>
  <c r="AS31" i="38" s="1"/>
  <c r="W31" i="38"/>
  <c r="R31" i="38"/>
  <c r="V31" i="38"/>
  <c r="I30" i="38"/>
  <c r="BZ30" i="44" l="1"/>
  <c r="BX30" i="44"/>
  <c r="BY30" i="44" s="1"/>
  <c r="BW30" i="44"/>
  <c r="BD30" i="44"/>
  <c r="BB30" i="44"/>
  <c r="BA30" i="44"/>
  <c r="BH30" i="44" s="1"/>
  <c r="BJ30" i="44" s="1"/>
  <c r="AI30" i="44"/>
  <c r="AH30" i="44"/>
  <c r="AF30" i="44"/>
  <c r="AE30" i="44"/>
  <c r="L30" i="44"/>
  <c r="Q30" i="44" s="1"/>
  <c r="J30" i="44"/>
  <c r="I30" i="44"/>
  <c r="CK28" i="44"/>
  <c r="CJ28" i="44"/>
  <c r="CI28" i="44"/>
  <c r="CE28" i="44"/>
  <c r="CD28" i="44"/>
  <c r="CF28" i="44" s="1"/>
  <c r="CA28" i="44"/>
  <c r="BY28" i="44"/>
  <c r="BN28" i="44"/>
  <c r="BM28" i="44"/>
  <c r="BO28" i="44" s="1"/>
  <c r="BI28" i="44"/>
  <c r="BH28" i="44"/>
  <c r="BJ28" i="44" s="1"/>
  <c r="BE28" i="44"/>
  <c r="BC28" i="44"/>
  <c r="AR28" i="44"/>
  <c r="AQ28" i="44"/>
  <c r="AS28" i="44" s="1"/>
  <c r="AM28" i="44"/>
  <c r="AL28" i="44"/>
  <c r="AN28" i="44" s="1"/>
  <c r="AI28" i="44"/>
  <c r="AG28" i="44"/>
  <c r="V28" i="44"/>
  <c r="U28" i="44"/>
  <c r="W28" i="44" s="1"/>
  <c r="Q28" i="44"/>
  <c r="P28" i="44"/>
  <c r="R28" i="44" s="1"/>
  <c r="M28" i="44"/>
  <c r="K28" i="44"/>
  <c r="CJ27" i="44"/>
  <c r="CI27" i="44"/>
  <c r="CK27" i="44" s="1"/>
  <c r="CE27" i="44"/>
  <c r="CD27" i="44"/>
  <c r="CF27" i="44" s="1"/>
  <c r="CA27" i="44"/>
  <c r="BY27" i="44"/>
  <c r="BN27" i="44"/>
  <c r="BM27" i="44"/>
  <c r="BO27" i="44" s="1"/>
  <c r="BI27" i="44"/>
  <c r="BH27" i="44"/>
  <c r="BJ27" i="44" s="1"/>
  <c r="BE27" i="44"/>
  <c r="BC27" i="44"/>
  <c r="AS27" i="44"/>
  <c r="AR27" i="44"/>
  <c r="AQ27" i="44"/>
  <c r="AM27" i="44"/>
  <c r="AL27" i="44"/>
  <c r="AN27" i="44" s="1"/>
  <c r="AI27" i="44"/>
  <c r="AG27" i="44"/>
  <c r="W27" i="44"/>
  <c r="V27" i="44"/>
  <c r="U27" i="44"/>
  <c r="R27" i="44"/>
  <c r="Q27" i="44"/>
  <c r="P27" i="44"/>
  <c r="M27" i="44"/>
  <c r="K27" i="44"/>
  <c r="CJ26" i="44"/>
  <c r="CI26" i="44"/>
  <c r="CK26" i="44" s="1"/>
  <c r="CE26" i="44"/>
  <c r="CD26" i="44"/>
  <c r="CF26" i="44" s="1"/>
  <c r="CA26" i="44"/>
  <c r="BY26" i="44"/>
  <c r="BN26" i="44"/>
  <c r="BM26" i="44"/>
  <c r="BO26" i="44" s="1"/>
  <c r="BI26" i="44"/>
  <c r="BH26" i="44"/>
  <c r="BJ26" i="44" s="1"/>
  <c r="BE26" i="44"/>
  <c r="BC26" i="44"/>
  <c r="AS26" i="44"/>
  <c r="AR26" i="44"/>
  <c r="AQ26" i="44"/>
  <c r="AN26" i="44"/>
  <c r="AM26" i="44"/>
  <c r="AL26" i="44"/>
  <c r="AI26" i="44"/>
  <c r="AG26" i="44"/>
  <c r="W26" i="44"/>
  <c r="V26" i="44"/>
  <c r="U26" i="44"/>
  <c r="Q26" i="44"/>
  <c r="P26" i="44"/>
  <c r="R26" i="44" s="1"/>
  <c r="M26" i="44"/>
  <c r="K26" i="44"/>
  <c r="CJ25" i="44"/>
  <c r="CI25" i="44"/>
  <c r="CK25" i="44" s="1"/>
  <c r="CE25" i="44"/>
  <c r="CD25" i="44"/>
  <c r="CF25" i="44" s="1"/>
  <c r="CA25" i="44"/>
  <c r="BY25" i="44"/>
  <c r="BN25" i="44"/>
  <c r="BM25" i="44"/>
  <c r="BO25" i="44" s="1"/>
  <c r="BI25" i="44"/>
  <c r="BH25" i="44"/>
  <c r="BJ25" i="44" s="1"/>
  <c r="BE25" i="44"/>
  <c r="BC25" i="44"/>
  <c r="AR25" i="44"/>
  <c r="AQ25" i="44"/>
  <c r="AS25" i="44" s="1"/>
  <c r="AN25" i="44"/>
  <c r="AM25" i="44"/>
  <c r="AL25" i="44"/>
  <c r="AI25" i="44"/>
  <c r="AG25" i="44"/>
  <c r="V25" i="44"/>
  <c r="U25" i="44"/>
  <c r="W25" i="44" s="1"/>
  <c r="Q25" i="44"/>
  <c r="P25" i="44"/>
  <c r="R25" i="44" s="1"/>
  <c r="M25" i="44"/>
  <c r="K25" i="44"/>
  <c r="CJ24" i="44"/>
  <c r="CI24" i="44"/>
  <c r="CK24" i="44" s="1"/>
  <c r="CE24" i="44"/>
  <c r="CD24" i="44"/>
  <c r="CF24" i="44" s="1"/>
  <c r="CA24" i="44"/>
  <c r="BY24" i="44"/>
  <c r="BN24" i="44"/>
  <c r="BM24" i="44"/>
  <c r="BO24" i="44" s="1"/>
  <c r="BI24" i="44"/>
  <c r="BH24" i="44"/>
  <c r="BJ24" i="44" s="1"/>
  <c r="BE24" i="44"/>
  <c r="BC24" i="44"/>
  <c r="AS24" i="44"/>
  <c r="AR24" i="44"/>
  <c r="AQ24" i="44"/>
  <c r="AM24" i="44"/>
  <c r="AL24" i="44"/>
  <c r="AN24" i="44" s="1"/>
  <c r="AI24" i="44"/>
  <c r="AG24" i="44"/>
  <c r="V24" i="44"/>
  <c r="U24" i="44"/>
  <c r="W24" i="44" s="1"/>
  <c r="Q24" i="44"/>
  <c r="P24" i="44"/>
  <c r="R24" i="44" s="1"/>
  <c r="M24" i="44"/>
  <c r="K24" i="44"/>
  <c r="CJ23" i="44"/>
  <c r="CI23" i="44"/>
  <c r="CK23" i="44" s="1"/>
  <c r="CF23" i="44"/>
  <c r="CE23" i="44"/>
  <c r="CD23" i="44"/>
  <c r="CA23" i="44"/>
  <c r="BY23" i="44"/>
  <c r="BN23" i="44"/>
  <c r="BM23" i="44"/>
  <c r="BO23" i="44" s="1"/>
  <c r="BI23" i="44"/>
  <c r="BH23" i="44"/>
  <c r="BJ23" i="44" s="1"/>
  <c r="BE23" i="44"/>
  <c r="BC23" i="44"/>
  <c r="AR23" i="44"/>
  <c r="AQ23" i="44"/>
  <c r="AS23" i="44" s="1"/>
  <c r="AM23" i="44"/>
  <c r="AL23" i="44"/>
  <c r="AN23" i="44" s="1"/>
  <c r="AI23" i="44"/>
  <c r="AG23" i="44"/>
  <c r="W23" i="44"/>
  <c r="V23" i="44"/>
  <c r="U23" i="44"/>
  <c r="Q23" i="44"/>
  <c r="P23" i="44"/>
  <c r="R23" i="44" s="1"/>
  <c r="M23" i="44"/>
  <c r="K23" i="44"/>
  <c r="CJ22" i="44"/>
  <c r="CI22" i="44"/>
  <c r="CK22" i="44" s="1"/>
  <c r="CF22" i="44"/>
  <c r="CE22" i="44"/>
  <c r="CD22" i="44"/>
  <c r="CA22" i="44"/>
  <c r="BY22" i="44"/>
  <c r="BN22" i="44"/>
  <c r="BM22" i="44"/>
  <c r="BO22" i="44" s="1"/>
  <c r="BI22" i="44"/>
  <c r="BH22" i="44"/>
  <c r="BJ22" i="44" s="1"/>
  <c r="BE22" i="44"/>
  <c r="BC22" i="44"/>
  <c r="AR22" i="44"/>
  <c r="AQ22" i="44"/>
  <c r="AS22" i="44" s="1"/>
  <c r="AM22" i="44"/>
  <c r="AL22" i="44"/>
  <c r="AN22" i="44" s="1"/>
  <c r="AI22" i="44"/>
  <c r="AG22" i="44"/>
  <c r="W22" i="44"/>
  <c r="V22" i="44"/>
  <c r="U22" i="44"/>
  <c r="R22" i="44"/>
  <c r="Q22" i="44"/>
  <c r="P22" i="44"/>
  <c r="M22" i="44"/>
  <c r="K22" i="44"/>
  <c r="CK21" i="44"/>
  <c r="CJ21" i="44"/>
  <c r="CI21" i="44"/>
  <c r="CE21" i="44"/>
  <c r="CD21" i="44"/>
  <c r="CF21" i="44" s="1"/>
  <c r="CA21" i="44"/>
  <c r="BY21" i="44"/>
  <c r="BN21" i="44"/>
  <c r="BM21" i="44"/>
  <c r="BO21" i="44" s="1"/>
  <c r="BI21" i="44"/>
  <c r="BH21" i="44"/>
  <c r="BJ21" i="44" s="1"/>
  <c r="BE21" i="44"/>
  <c r="BC21" i="44"/>
  <c r="AS21" i="44"/>
  <c r="AR21" i="44"/>
  <c r="AQ21" i="44"/>
  <c r="AN21" i="44"/>
  <c r="AM21" i="44"/>
  <c r="AL21" i="44"/>
  <c r="AI21" i="44"/>
  <c r="AG21" i="44"/>
  <c r="V21" i="44"/>
  <c r="U21" i="44"/>
  <c r="W21" i="44" s="1"/>
  <c r="Q21" i="44"/>
  <c r="P21" i="44"/>
  <c r="R21" i="44" s="1"/>
  <c r="M21" i="44"/>
  <c r="K21" i="44"/>
  <c r="CK20" i="44"/>
  <c r="CJ20" i="44"/>
  <c r="CI20" i="44"/>
  <c r="CE20" i="44"/>
  <c r="CD20" i="44"/>
  <c r="CF20" i="44" s="1"/>
  <c r="CA20" i="44"/>
  <c r="BY20" i="44"/>
  <c r="BN20" i="44"/>
  <c r="BM20" i="44"/>
  <c r="BO20" i="44" s="1"/>
  <c r="BI20" i="44"/>
  <c r="BH20" i="44"/>
  <c r="BJ20" i="44" s="1"/>
  <c r="BE20" i="44"/>
  <c r="BC20" i="44"/>
  <c r="AR20" i="44"/>
  <c r="AQ20" i="44"/>
  <c r="AS20" i="44" s="1"/>
  <c r="AM20" i="44"/>
  <c r="AL20" i="44"/>
  <c r="AN20" i="44" s="1"/>
  <c r="AI20" i="44"/>
  <c r="AG20" i="44"/>
  <c r="W20" i="44"/>
  <c r="V20" i="44"/>
  <c r="U20" i="44"/>
  <c r="Q20" i="44"/>
  <c r="P20" i="44"/>
  <c r="R20" i="44" s="1"/>
  <c r="M20" i="44"/>
  <c r="K20" i="44"/>
  <c r="CK19" i="44"/>
  <c r="CJ19" i="44"/>
  <c r="CI19" i="44"/>
  <c r="CE19" i="44"/>
  <c r="CD19" i="44"/>
  <c r="CF19" i="44" s="1"/>
  <c r="CA19" i="44"/>
  <c r="BY19" i="44"/>
  <c r="BN19" i="44"/>
  <c r="BM19" i="44"/>
  <c r="BO19" i="44" s="1"/>
  <c r="BI19" i="44"/>
  <c r="BH19" i="44"/>
  <c r="BJ19" i="44" s="1"/>
  <c r="BE19" i="44"/>
  <c r="BC19" i="44"/>
  <c r="AS19" i="44"/>
  <c r="AR19" i="44"/>
  <c r="AQ19" i="44"/>
  <c r="AM19" i="44"/>
  <c r="AL19" i="44"/>
  <c r="AN19" i="44" s="1"/>
  <c r="AI19" i="44"/>
  <c r="AG19" i="44"/>
  <c r="W19" i="44"/>
  <c r="V19" i="44"/>
  <c r="U19" i="44"/>
  <c r="Q19" i="44"/>
  <c r="P19" i="44"/>
  <c r="R19" i="44" s="1"/>
  <c r="M19" i="44"/>
  <c r="K19" i="44"/>
  <c r="CJ18" i="44"/>
  <c r="CI18" i="44"/>
  <c r="CK18" i="44" s="1"/>
  <c r="CE18" i="44"/>
  <c r="CD18" i="44"/>
  <c r="CF18" i="44" s="1"/>
  <c r="CA18" i="44"/>
  <c r="BY18" i="44"/>
  <c r="BN18" i="44"/>
  <c r="BM18" i="44"/>
  <c r="BO18" i="44" s="1"/>
  <c r="BI18" i="44"/>
  <c r="BH18" i="44"/>
  <c r="BJ18" i="44" s="1"/>
  <c r="BE18" i="44"/>
  <c r="BC18" i="44"/>
  <c r="AR18" i="44"/>
  <c r="AQ18" i="44"/>
  <c r="AS18" i="44" s="1"/>
  <c r="AN18" i="44"/>
  <c r="AM18" i="44"/>
  <c r="AL18" i="44"/>
  <c r="AI18" i="44"/>
  <c r="AG18" i="44"/>
  <c r="W18" i="44"/>
  <c r="V18" i="44"/>
  <c r="U18" i="44"/>
  <c r="Q18" i="44"/>
  <c r="P18" i="44"/>
  <c r="R18" i="44" s="1"/>
  <c r="M18" i="44"/>
  <c r="K18" i="44"/>
  <c r="CK17" i="44"/>
  <c r="CJ17" i="44"/>
  <c r="CI17" i="44"/>
  <c r="CE17" i="44"/>
  <c r="CD17" i="44"/>
  <c r="CF17" i="44" s="1"/>
  <c r="CA17" i="44"/>
  <c r="BY17" i="44"/>
  <c r="BN17" i="44"/>
  <c r="BM17" i="44"/>
  <c r="BO17" i="44" s="1"/>
  <c r="BI17" i="44"/>
  <c r="BH17" i="44"/>
  <c r="BJ17" i="44" s="1"/>
  <c r="BE17" i="44"/>
  <c r="BC17" i="44"/>
  <c r="AR17" i="44"/>
  <c r="AQ17" i="44"/>
  <c r="AS17" i="44" s="1"/>
  <c r="AM17" i="44"/>
  <c r="AL17" i="44"/>
  <c r="AN17" i="44" s="1"/>
  <c r="AI17" i="44"/>
  <c r="AG17" i="44"/>
  <c r="V17" i="44"/>
  <c r="U17" i="44"/>
  <c r="W17" i="44" s="1"/>
  <c r="Q17" i="44"/>
  <c r="P17" i="44"/>
  <c r="R17" i="44" s="1"/>
  <c r="M17" i="44"/>
  <c r="K17" i="44"/>
  <c r="CJ16" i="44"/>
  <c r="CI16" i="44"/>
  <c r="CK16" i="44" s="1"/>
  <c r="CF16" i="44"/>
  <c r="CE16" i="44"/>
  <c r="CD16" i="44"/>
  <c r="CA16" i="44"/>
  <c r="BY16" i="44"/>
  <c r="BN16" i="44"/>
  <c r="BM16" i="44"/>
  <c r="BO16" i="44" s="1"/>
  <c r="BI16" i="44"/>
  <c r="BH16" i="44"/>
  <c r="BJ16" i="44" s="1"/>
  <c r="BE16" i="44"/>
  <c r="BC16" i="44"/>
  <c r="AS16" i="44"/>
  <c r="AR16" i="44"/>
  <c r="AQ16" i="44"/>
  <c r="AM16" i="44"/>
  <c r="AL16" i="44"/>
  <c r="AN16" i="44" s="1"/>
  <c r="AI16" i="44"/>
  <c r="AG16" i="44"/>
  <c r="V16" i="44"/>
  <c r="U16" i="44"/>
  <c r="W16" i="44" s="1"/>
  <c r="Q16" i="44"/>
  <c r="P16" i="44"/>
  <c r="R16" i="44" s="1"/>
  <c r="M16" i="44"/>
  <c r="K16" i="44"/>
  <c r="CK15" i="44"/>
  <c r="CJ15" i="44"/>
  <c r="CI15" i="44"/>
  <c r="CE15" i="44"/>
  <c r="CD15" i="44"/>
  <c r="CF15" i="44" s="1"/>
  <c r="CA15" i="44"/>
  <c r="BY15" i="44"/>
  <c r="BN15" i="44"/>
  <c r="BM15" i="44"/>
  <c r="BO15" i="44" s="1"/>
  <c r="BI15" i="44"/>
  <c r="BH15" i="44"/>
  <c r="BJ15" i="44" s="1"/>
  <c r="BE15" i="44"/>
  <c r="BC15" i="44"/>
  <c r="AS15" i="44"/>
  <c r="AR15" i="44"/>
  <c r="AQ15" i="44"/>
  <c r="AM15" i="44"/>
  <c r="AL15" i="44"/>
  <c r="AN15" i="44" s="1"/>
  <c r="AI15" i="44"/>
  <c r="AG15" i="44"/>
  <c r="W15" i="44"/>
  <c r="V15" i="44"/>
  <c r="U15" i="44"/>
  <c r="Q15" i="44"/>
  <c r="P15" i="44"/>
  <c r="R15" i="44" s="1"/>
  <c r="M15" i="44"/>
  <c r="K15" i="44"/>
  <c r="CK14" i="44"/>
  <c r="CJ14" i="44"/>
  <c r="CI14" i="44"/>
  <c r="CE14" i="44"/>
  <c r="CD14" i="44"/>
  <c r="CF14" i="44" s="1"/>
  <c r="CA14" i="44"/>
  <c r="BY14" i="44"/>
  <c r="BN14" i="44"/>
  <c r="BM14" i="44"/>
  <c r="BO14" i="44" s="1"/>
  <c r="BI14" i="44"/>
  <c r="BH14" i="44"/>
  <c r="BJ14" i="44" s="1"/>
  <c r="BE14" i="44"/>
  <c r="BC14" i="44"/>
  <c r="AS14" i="44"/>
  <c r="AR14" i="44"/>
  <c r="AQ14" i="44"/>
  <c r="AM14" i="44"/>
  <c r="AL14" i="44"/>
  <c r="AN14" i="44" s="1"/>
  <c r="AI14" i="44"/>
  <c r="AG14" i="44"/>
  <c r="W14" i="44"/>
  <c r="V14" i="44"/>
  <c r="U14" i="44"/>
  <c r="R14" i="44"/>
  <c r="Q14" i="44"/>
  <c r="P14" i="44"/>
  <c r="M14" i="44"/>
  <c r="K14" i="44"/>
  <c r="CJ13" i="44"/>
  <c r="CI13" i="44"/>
  <c r="CK13" i="44" s="1"/>
  <c r="CE13" i="44"/>
  <c r="CD13" i="44"/>
  <c r="CF13" i="44" s="1"/>
  <c r="CA13" i="44"/>
  <c r="BY13" i="44"/>
  <c r="BN13" i="44"/>
  <c r="BM13" i="44"/>
  <c r="BO13" i="44" s="1"/>
  <c r="BI13" i="44"/>
  <c r="BH13" i="44"/>
  <c r="BJ13" i="44" s="1"/>
  <c r="BE13" i="44"/>
  <c r="BC13" i="44"/>
  <c r="AR13" i="44"/>
  <c r="AQ13" i="44"/>
  <c r="AS13" i="44" s="1"/>
  <c r="AM13" i="44"/>
  <c r="AL13" i="44"/>
  <c r="AN13" i="44" s="1"/>
  <c r="AI13" i="44"/>
  <c r="AG13" i="44"/>
  <c r="V13" i="44"/>
  <c r="U13" i="44"/>
  <c r="W13" i="44" s="1"/>
  <c r="Q13" i="44"/>
  <c r="P13" i="44"/>
  <c r="R13" i="44" s="1"/>
  <c r="M13" i="44"/>
  <c r="K13" i="44"/>
  <c r="CK12" i="44"/>
  <c r="CJ12" i="44"/>
  <c r="CI12" i="44"/>
  <c r="CE12" i="44"/>
  <c r="CD12" i="44"/>
  <c r="CF12" i="44" s="1"/>
  <c r="CA12" i="44"/>
  <c r="BY12" i="44"/>
  <c r="BN12" i="44"/>
  <c r="BM12" i="44"/>
  <c r="BO12" i="44" s="1"/>
  <c r="BI12" i="44"/>
  <c r="BH12" i="44"/>
  <c r="BJ12" i="44" s="1"/>
  <c r="BE12" i="44"/>
  <c r="BC12" i="44"/>
  <c r="AR12" i="44"/>
  <c r="AQ12" i="44"/>
  <c r="AS12" i="44" s="1"/>
  <c r="AM12" i="44"/>
  <c r="AL12" i="44"/>
  <c r="AN12" i="44" s="1"/>
  <c r="AI12" i="44"/>
  <c r="AG12" i="44"/>
  <c r="W12" i="44"/>
  <c r="V12" i="44"/>
  <c r="U12" i="44"/>
  <c r="Q12" i="44"/>
  <c r="P12" i="44"/>
  <c r="R12" i="44" s="1"/>
  <c r="M12" i="44"/>
  <c r="K12" i="44"/>
  <c r="CJ11" i="44"/>
  <c r="CI11" i="44"/>
  <c r="CK11" i="44" s="1"/>
  <c r="CE11" i="44"/>
  <c r="CD11" i="44"/>
  <c r="CF11" i="44" s="1"/>
  <c r="CA11" i="44"/>
  <c r="BY11" i="44"/>
  <c r="BN11" i="44"/>
  <c r="BM11" i="44"/>
  <c r="BO11" i="44" s="1"/>
  <c r="BI11" i="44"/>
  <c r="BH11" i="44"/>
  <c r="BJ11" i="44" s="1"/>
  <c r="BE11" i="44"/>
  <c r="BC11" i="44"/>
  <c r="AS11" i="44"/>
  <c r="AR11" i="44"/>
  <c r="AQ11" i="44"/>
  <c r="AM11" i="44"/>
  <c r="AL11" i="44"/>
  <c r="AN11" i="44" s="1"/>
  <c r="AI11" i="44"/>
  <c r="AG11" i="44"/>
  <c r="W11" i="44"/>
  <c r="V11" i="44"/>
  <c r="U11" i="44"/>
  <c r="Q11" i="44"/>
  <c r="P11" i="44"/>
  <c r="R11" i="44" s="1"/>
  <c r="M11" i="44"/>
  <c r="K11" i="44"/>
  <c r="CJ10" i="44"/>
  <c r="CI10" i="44"/>
  <c r="CK10" i="44" s="1"/>
  <c r="CE10" i="44"/>
  <c r="CD10" i="44"/>
  <c r="CF10" i="44" s="1"/>
  <c r="CA10" i="44"/>
  <c r="BY10" i="44"/>
  <c r="BN10" i="44"/>
  <c r="BM10" i="44"/>
  <c r="BO10" i="44" s="1"/>
  <c r="BI10" i="44"/>
  <c r="BH10" i="44"/>
  <c r="BJ10" i="44" s="1"/>
  <c r="BE10" i="44"/>
  <c r="BC10" i="44"/>
  <c r="AR10" i="44"/>
  <c r="AQ10" i="44"/>
  <c r="AS10" i="44" s="1"/>
  <c r="AN10" i="44"/>
  <c r="AM10" i="44"/>
  <c r="AL10" i="44"/>
  <c r="AI10" i="44"/>
  <c r="AG10" i="44"/>
  <c r="V10" i="44"/>
  <c r="U10" i="44"/>
  <c r="W10" i="44" s="1"/>
  <c r="Q10" i="44"/>
  <c r="P10" i="44"/>
  <c r="R10" i="44" s="1"/>
  <c r="M10" i="44"/>
  <c r="K10" i="44"/>
  <c r="CJ9" i="44"/>
  <c r="CI9" i="44"/>
  <c r="CK9" i="44" s="1"/>
  <c r="CE9" i="44"/>
  <c r="CD9" i="44"/>
  <c r="CF9" i="44" s="1"/>
  <c r="CA9" i="44"/>
  <c r="BY9" i="44"/>
  <c r="BN9" i="44"/>
  <c r="BM9" i="44"/>
  <c r="BO9" i="44" s="1"/>
  <c r="BI9" i="44"/>
  <c r="BH9" i="44"/>
  <c r="BJ9" i="44" s="1"/>
  <c r="BE9" i="44"/>
  <c r="BC9" i="44"/>
  <c r="AS9" i="44"/>
  <c r="AR9" i="44"/>
  <c r="AQ9" i="44"/>
  <c r="AM9" i="44"/>
  <c r="AL9" i="44"/>
  <c r="AN9" i="44" s="1"/>
  <c r="AI9" i="44"/>
  <c r="AG9" i="44"/>
  <c r="V9" i="44"/>
  <c r="U9" i="44"/>
  <c r="W9" i="44" s="1"/>
  <c r="Q9" i="44"/>
  <c r="P9" i="44"/>
  <c r="R9" i="44" s="1"/>
  <c r="M9" i="44"/>
  <c r="K9" i="44"/>
  <c r="CJ8" i="44"/>
  <c r="CI8" i="44"/>
  <c r="CK8" i="44" s="1"/>
  <c r="CE8" i="44"/>
  <c r="CD8" i="44"/>
  <c r="CF8" i="44" s="1"/>
  <c r="CA8" i="44"/>
  <c r="BY8" i="44"/>
  <c r="BN8" i="44"/>
  <c r="BM8" i="44"/>
  <c r="BO8" i="44" s="1"/>
  <c r="BI8" i="44"/>
  <c r="BH8" i="44"/>
  <c r="BJ8" i="44" s="1"/>
  <c r="BE8" i="44"/>
  <c r="BC8" i="44"/>
  <c r="AR8" i="44"/>
  <c r="AQ8" i="44"/>
  <c r="AS8" i="44" s="1"/>
  <c r="AN8" i="44"/>
  <c r="AM8" i="44"/>
  <c r="AL8" i="44"/>
  <c r="AI8" i="44"/>
  <c r="AG8" i="44"/>
  <c r="W8" i="44"/>
  <c r="V8" i="44"/>
  <c r="U8" i="44"/>
  <c r="Q8" i="44"/>
  <c r="P8" i="44"/>
  <c r="R8" i="44" s="1"/>
  <c r="M8" i="44"/>
  <c r="K8" i="44"/>
  <c r="CK7" i="44"/>
  <c r="CJ7" i="44"/>
  <c r="CI7" i="44"/>
  <c r="CE7" i="44"/>
  <c r="CD7" i="44"/>
  <c r="CF7" i="44" s="1"/>
  <c r="CA7" i="44"/>
  <c r="BY7" i="44"/>
  <c r="BN7" i="44"/>
  <c r="BM7" i="44"/>
  <c r="BO7" i="44" s="1"/>
  <c r="BI7" i="44"/>
  <c r="BH7" i="44"/>
  <c r="BJ7" i="44" s="1"/>
  <c r="BE7" i="44"/>
  <c r="BC7" i="44"/>
  <c r="AS7" i="44"/>
  <c r="AR7" i="44"/>
  <c r="AQ7" i="44"/>
  <c r="AM7" i="44"/>
  <c r="AL7" i="44"/>
  <c r="AN7" i="44" s="1"/>
  <c r="AI7" i="44"/>
  <c r="AG7" i="44"/>
  <c r="W7" i="44"/>
  <c r="V7" i="44"/>
  <c r="U7" i="44"/>
  <c r="Q7" i="44"/>
  <c r="P7" i="44"/>
  <c r="R7" i="44" s="1"/>
  <c r="M7" i="44"/>
  <c r="K7" i="44"/>
  <c r="BZ30" i="43"/>
  <c r="CD30" i="43" s="1"/>
  <c r="CF30" i="43" s="1"/>
  <c r="BX30" i="43"/>
  <c r="BW30" i="43"/>
  <c r="CI30" i="43" s="1"/>
  <c r="CK30" i="43" s="1"/>
  <c r="BD30" i="43"/>
  <c r="BB30" i="43"/>
  <c r="BA30" i="43"/>
  <c r="AH30" i="43"/>
  <c r="AI30" i="43" s="1"/>
  <c r="AF30" i="43"/>
  <c r="AQ30" i="43" s="1"/>
  <c r="AS30" i="43" s="1"/>
  <c r="AE30" i="43"/>
  <c r="L30" i="43"/>
  <c r="J30" i="43"/>
  <c r="K30" i="43" s="1"/>
  <c r="I30" i="43"/>
  <c r="CJ28" i="43"/>
  <c r="CI28" i="43"/>
  <c r="CK28" i="43" s="1"/>
  <c r="CE28" i="43"/>
  <c r="CD28" i="43"/>
  <c r="CF28" i="43" s="1"/>
  <c r="CA28" i="43"/>
  <c r="BY28" i="43"/>
  <c r="BN28" i="43"/>
  <c r="BM28" i="43"/>
  <c r="BO28" i="43" s="1"/>
  <c r="BI28" i="43"/>
  <c r="BH28" i="43"/>
  <c r="BJ28" i="43" s="1"/>
  <c r="BE28" i="43"/>
  <c r="BC28" i="43"/>
  <c r="AR28" i="43"/>
  <c r="AQ28" i="43"/>
  <c r="AS28" i="43" s="1"/>
  <c r="AM28" i="43"/>
  <c r="AL28" i="43"/>
  <c r="AN28" i="43" s="1"/>
  <c r="AI28" i="43"/>
  <c r="AG28" i="43"/>
  <c r="W28" i="43"/>
  <c r="V28" i="43"/>
  <c r="U28" i="43"/>
  <c r="Q28" i="43"/>
  <c r="P28" i="43"/>
  <c r="R28" i="43" s="1"/>
  <c r="M28" i="43"/>
  <c r="K28" i="43"/>
  <c r="CK27" i="43"/>
  <c r="CJ27" i="43"/>
  <c r="CI27" i="43"/>
  <c r="CE27" i="43"/>
  <c r="CD27" i="43"/>
  <c r="CF27" i="43" s="1"/>
  <c r="CA27" i="43"/>
  <c r="BY27" i="43"/>
  <c r="BN27" i="43"/>
  <c r="BM27" i="43"/>
  <c r="BO27" i="43" s="1"/>
  <c r="BI27" i="43"/>
  <c r="BH27" i="43"/>
  <c r="BJ27" i="43" s="1"/>
  <c r="BE27" i="43"/>
  <c r="BC27" i="43"/>
  <c r="AR27" i="43"/>
  <c r="AQ27" i="43"/>
  <c r="AS27" i="43" s="1"/>
  <c r="AM27" i="43"/>
  <c r="AL27" i="43"/>
  <c r="AN27" i="43" s="1"/>
  <c r="AI27" i="43"/>
  <c r="AG27" i="43"/>
  <c r="W27" i="43"/>
  <c r="V27" i="43"/>
  <c r="U27" i="43"/>
  <c r="Q27" i="43"/>
  <c r="P27" i="43"/>
  <c r="R27" i="43" s="1"/>
  <c r="M27" i="43"/>
  <c r="K27" i="43"/>
  <c r="CK26" i="43"/>
  <c r="CJ26" i="43"/>
  <c r="CI26" i="43"/>
  <c r="CE26" i="43"/>
  <c r="CD26" i="43"/>
  <c r="CF26" i="43" s="1"/>
  <c r="CA26" i="43"/>
  <c r="BY26" i="43"/>
  <c r="BN26" i="43"/>
  <c r="BM26" i="43"/>
  <c r="BO26" i="43" s="1"/>
  <c r="BI26" i="43"/>
  <c r="BH26" i="43"/>
  <c r="BJ26" i="43" s="1"/>
  <c r="BE26" i="43"/>
  <c r="BC26" i="43"/>
  <c r="AR26" i="43"/>
  <c r="AQ26" i="43"/>
  <c r="AS26" i="43" s="1"/>
  <c r="AM26" i="43"/>
  <c r="AL26" i="43"/>
  <c r="AN26" i="43" s="1"/>
  <c r="AI26" i="43"/>
  <c r="AG26" i="43"/>
  <c r="V26" i="43"/>
  <c r="U26" i="43"/>
  <c r="W26" i="43" s="1"/>
  <c r="Q26" i="43"/>
  <c r="P26" i="43"/>
  <c r="R26" i="43" s="1"/>
  <c r="M26" i="43"/>
  <c r="K26" i="43"/>
  <c r="CJ25" i="43"/>
  <c r="CI25" i="43"/>
  <c r="CK25" i="43" s="1"/>
  <c r="CF25" i="43"/>
  <c r="CE25" i="43"/>
  <c r="CD25" i="43"/>
  <c r="CA25" i="43"/>
  <c r="BY25" i="43"/>
  <c r="BN25" i="43"/>
  <c r="BM25" i="43"/>
  <c r="BO25" i="43" s="1"/>
  <c r="BI25" i="43"/>
  <c r="BH25" i="43"/>
  <c r="BJ25" i="43" s="1"/>
  <c r="BE25" i="43"/>
  <c r="BC25" i="43"/>
  <c r="AS25" i="43"/>
  <c r="AR25" i="43"/>
  <c r="AQ25" i="43"/>
  <c r="AM25" i="43"/>
  <c r="AL25" i="43"/>
  <c r="AN25" i="43" s="1"/>
  <c r="AI25" i="43"/>
  <c r="AG25" i="43"/>
  <c r="V25" i="43"/>
  <c r="U25" i="43"/>
  <c r="W25" i="43" s="1"/>
  <c r="Q25" i="43"/>
  <c r="P25" i="43"/>
  <c r="R25" i="43" s="1"/>
  <c r="M25" i="43"/>
  <c r="K25" i="43"/>
  <c r="CK24" i="43"/>
  <c r="CJ24" i="43"/>
  <c r="CI24" i="43"/>
  <c r="CF24" i="43"/>
  <c r="CE24" i="43"/>
  <c r="CD24" i="43"/>
  <c r="CA24" i="43"/>
  <c r="BY24" i="43"/>
  <c r="BN24" i="43"/>
  <c r="BM24" i="43"/>
  <c r="BO24" i="43" s="1"/>
  <c r="BI24" i="43"/>
  <c r="BH24" i="43"/>
  <c r="BJ24" i="43" s="1"/>
  <c r="BE24" i="43"/>
  <c r="BC24" i="43"/>
  <c r="AS24" i="43"/>
  <c r="AR24" i="43"/>
  <c r="AQ24" i="43"/>
  <c r="AM24" i="43"/>
  <c r="AL24" i="43"/>
  <c r="AN24" i="43" s="1"/>
  <c r="AI24" i="43"/>
  <c r="AG24" i="43"/>
  <c r="W24" i="43"/>
  <c r="V24" i="43"/>
  <c r="U24" i="43"/>
  <c r="Q24" i="43"/>
  <c r="P24" i="43"/>
  <c r="R24" i="43" s="1"/>
  <c r="M24" i="43"/>
  <c r="K24" i="43"/>
  <c r="CJ23" i="43"/>
  <c r="CI23" i="43"/>
  <c r="CK23" i="43" s="1"/>
  <c r="CE23" i="43"/>
  <c r="CD23" i="43"/>
  <c r="CF23" i="43" s="1"/>
  <c r="CA23" i="43"/>
  <c r="BY23" i="43"/>
  <c r="BN23" i="43"/>
  <c r="BM23" i="43"/>
  <c r="BO23" i="43" s="1"/>
  <c r="BI23" i="43"/>
  <c r="BH23" i="43"/>
  <c r="BJ23" i="43" s="1"/>
  <c r="BE23" i="43"/>
  <c r="BC23" i="43"/>
  <c r="AR23" i="43"/>
  <c r="AQ23" i="43"/>
  <c r="AS23" i="43" s="1"/>
  <c r="AM23" i="43"/>
  <c r="AL23" i="43"/>
  <c r="AN23" i="43" s="1"/>
  <c r="AI23" i="43"/>
  <c r="AG23" i="43"/>
  <c r="W23" i="43"/>
  <c r="V23" i="43"/>
  <c r="U23" i="43"/>
  <c r="Q23" i="43"/>
  <c r="P23" i="43"/>
  <c r="R23" i="43" s="1"/>
  <c r="M23" i="43"/>
  <c r="K23" i="43"/>
  <c r="CJ22" i="43"/>
  <c r="CI22" i="43"/>
  <c r="CK22" i="43" s="1"/>
  <c r="CE22" i="43"/>
  <c r="CD22" i="43"/>
  <c r="CF22" i="43" s="1"/>
  <c r="CA22" i="43"/>
  <c r="BY22" i="43"/>
  <c r="BN22" i="43"/>
  <c r="BM22" i="43"/>
  <c r="BO22" i="43" s="1"/>
  <c r="BI22" i="43"/>
  <c r="BH22" i="43"/>
  <c r="BJ22" i="43" s="1"/>
  <c r="BE22" i="43"/>
  <c r="BC22" i="43"/>
  <c r="AS22" i="43"/>
  <c r="AR22" i="43"/>
  <c r="AQ22" i="43"/>
  <c r="AM22" i="43"/>
  <c r="AL22" i="43"/>
  <c r="AN22" i="43" s="1"/>
  <c r="AI22" i="43"/>
  <c r="AG22" i="43"/>
  <c r="V22" i="43"/>
  <c r="U22" i="43"/>
  <c r="W22" i="43" s="1"/>
  <c r="Q22" i="43"/>
  <c r="P22" i="43"/>
  <c r="R22" i="43" s="1"/>
  <c r="M22" i="43"/>
  <c r="K22" i="43"/>
  <c r="CJ21" i="43"/>
  <c r="CI21" i="43"/>
  <c r="CK21" i="43" s="1"/>
  <c r="CE21" i="43"/>
  <c r="CD21" i="43"/>
  <c r="CF21" i="43" s="1"/>
  <c r="CA21" i="43"/>
  <c r="BY21" i="43"/>
  <c r="BN21" i="43"/>
  <c r="BM21" i="43"/>
  <c r="BO21" i="43" s="1"/>
  <c r="BI21" i="43"/>
  <c r="BH21" i="43"/>
  <c r="BJ21" i="43" s="1"/>
  <c r="BE21" i="43"/>
  <c r="BC21" i="43"/>
  <c r="AR21" i="43"/>
  <c r="AQ21" i="43"/>
  <c r="AS21" i="43" s="1"/>
  <c r="AM21" i="43"/>
  <c r="AL21" i="43"/>
  <c r="AN21" i="43" s="1"/>
  <c r="AI21" i="43"/>
  <c r="AG21" i="43"/>
  <c r="V21" i="43"/>
  <c r="U21" i="43"/>
  <c r="W21" i="43" s="1"/>
  <c r="Q21" i="43"/>
  <c r="P21" i="43"/>
  <c r="R21" i="43" s="1"/>
  <c r="M21" i="43"/>
  <c r="K21" i="43"/>
  <c r="CJ20" i="43"/>
  <c r="CI20" i="43"/>
  <c r="CK20" i="43" s="1"/>
  <c r="CE20" i="43"/>
  <c r="CD20" i="43"/>
  <c r="CF20" i="43" s="1"/>
  <c r="CA20" i="43"/>
  <c r="BY20" i="43"/>
  <c r="BN20" i="43"/>
  <c r="BM20" i="43"/>
  <c r="BO20" i="43" s="1"/>
  <c r="BI20" i="43"/>
  <c r="BH20" i="43"/>
  <c r="BJ20" i="43" s="1"/>
  <c r="BE20" i="43"/>
  <c r="BC20" i="43"/>
  <c r="AS20" i="43"/>
  <c r="AR20" i="43"/>
  <c r="AQ20" i="43"/>
  <c r="AM20" i="43"/>
  <c r="AL20" i="43"/>
  <c r="AN20" i="43" s="1"/>
  <c r="AI20" i="43"/>
  <c r="AG20" i="43"/>
  <c r="V20" i="43"/>
  <c r="U20" i="43"/>
  <c r="W20" i="43" s="1"/>
  <c r="Q20" i="43"/>
  <c r="P20" i="43"/>
  <c r="R20" i="43" s="1"/>
  <c r="M20" i="43"/>
  <c r="K20" i="43"/>
  <c r="CJ19" i="43"/>
  <c r="CI19" i="43"/>
  <c r="CK19" i="43" s="1"/>
  <c r="CE19" i="43"/>
  <c r="CD19" i="43"/>
  <c r="CF19" i="43" s="1"/>
  <c r="CA19" i="43"/>
  <c r="BY19" i="43"/>
  <c r="BN19" i="43"/>
  <c r="BM19" i="43"/>
  <c r="BO19" i="43" s="1"/>
  <c r="BI19" i="43"/>
  <c r="BH19" i="43"/>
  <c r="BJ19" i="43" s="1"/>
  <c r="BE19" i="43"/>
  <c r="BC19" i="43"/>
  <c r="AS19" i="43"/>
  <c r="AR19" i="43"/>
  <c r="AQ19" i="43"/>
  <c r="AN19" i="43"/>
  <c r="AM19" i="43"/>
  <c r="AL19" i="43"/>
  <c r="AI19" i="43"/>
  <c r="AG19" i="43"/>
  <c r="V19" i="43"/>
  <c r="U19" i="43"/>
  <c r="W19" i="43" s="1"/>
  <c r="Q19" i="43"/>
  <c r="P19" i="43"/>
  <c r="R19" i="43" s="1"/>
  <c r="M19" i="43"/>
  <c r="K19" i="43"/>
  <c r="CK18" i="43"/>
  <c r="CJ18" i="43"/>
  <c r="CI18" i="43"/>
  <c r="CE18" i="43"/>
  <c r="CD18" i="43"/>
  <c r="CF18" i="43" s="1"/>
  <c r="CA18" i="43"/>
  <c r="BY18" i="43"/>
  <c r="BN18" i="43"/>
  <c r="BM18" i="43"/>
  <c r="BO18" i="43" s="1"/>
  <c r="BI18" i="43"/>
  <c r="BH18" i="43"/>
  <c r="BJ18" i="43" s="1"/>
  <c r="BE18" i="43"/>
  <c r="BC18" i="43"/>
  <c r="AR18" i="43"/>
  <c r="AQ18" i="43"/>
  <c r="AS18" i="43" s="1"/>
  <c r="AN18" i="43"/>
  <c r="AM18" i="43"/>
  <c r="AL18" i="43"/>
  <c r="AI18" i="43"/>
  <c r="AG18" i="43"/>
  <c r="W18" i="43"/>
  <c r="V18" i="43"/>
  <c r="U18" i="43"/>
  <c r="R18" i="43"/>
  <c r="Q18" i="43"/>
  <c r="P18" i="43"/>
  <c r="M18" i="43"/>
  <c r="K18" i="43"/>
  <c r="CK17" i="43"/>
  <c r="CJ17" i="43"/>
  <c r="CI17" i="43"/>
  <c r="CF17" i="43"/>
  <c r="CE17" i="43"/>
  <c r="CD17" i="43"/>
  <c r="CA17" i="43"/>
  <c r="BY17" i="43"/>
  <c r="BN17" i="43"/>
  <c r="BM17" i="43"/>
  <c r="BO17" i="43" s="1"/>
  <c r="BI17" i="43"/>
  <c r="BH17" i="43"/>
  <c r="BJ17" i="43" s="1"/>
  <c r="BE17" i="43"/>
  <c r="BC17" i="43"/>
  <c r="AR17" i="43"/>
  <c r="AQ17" i="43"/>
  <c r="AS17" i="43" s="1"/>
  <c r="AM17" i="43"/>
  <c r="AL17" i="43"/>
  <c r="AN17" i="43" s="1"/>
  <c r="AI17" i="43"/>
  <c r="AG17" i="43"/>
  <c r="V17" i="43"/>
  <c r="U17" i="43"/>
  <c r="W17" i="43" s="1"/>
  <c r="R17" i="43"/>
  <c r="Q17" i="43"/>
  <c r="P17" i="43"/>
  <c r="M17" i="43"/>
  <c r="K17" i="43"/>
  <c r="CK16" i="43"/>
  <c r="CJ16" i="43"/>
  <c r="CI16" i="43"/>
  <c r="CE16" i="43"/>
  <c r="CD16" i="43"/>
  <c r="CF16" i="43" s="1"/>
  <c r="CA16" i="43"/>
  <c r="BY16" i="43"/>
  <c r="BN16" i="43"/>
  <c r="BM16" i="43"/>
  <c r="BO16" i="43" s="1"/>
  <c r="BI16" i="43"/>
  <c r="BH16" i="43"/>
  <c r="BJ16" i="43" s="1"/>
  <c r="BE16" i="43"/>
  <c r="BC16" i="43"/>
  <c r="AS16" i="43"/>
  <c r="AR16" i="43"/>
  <c r="AQ16" i="43"/>
  <c r="AM16" i="43"/>
  <c r="AL16" i="43"/>
  <c r="AN16" i="43" s="1"/>
  <c r="AI16" i="43"/>
  <c r="AG16" i="43"/>
  <c r="V16" i="43"/>
  <c r="U16" i="43"/>
  <c r="W16" i="43" s="1"/>
  <c r="Q16" i="43"/>
  <c r="P16" i="43"/>
  <c r="R16" i="43" s="1"/>
  <c r="M16" i="43"/>
  <c r="K16" i="43"/>
  <c r="CJ15" i="43"/>
  <c r="CI15" i="43"/>
  <c r="CK15" i="43" s="1"/>
  <c r="CF15" i="43"/>
  <c r="CE15" i="43"/>
  <c r="CD15" i="43"/>
  <c r="CA15" i="43"/>
  <c r="BY15" i="43"/>
  <c r="BN15" i="43"/>
  <c r="BM15" i="43"/>
  <c r="BO15" i="43" s="1"/>
  <c r="BI15" i="43"/>
  <c r="BH15" i="43"/>
  <c r="BJ15" i="43" s="1"/>
  <c r="BE15" i="43"/>
  <c r="BC15" i="43"/>
  <c r="AS15" i="43"/>
  <c r="AR15" i="43"/>
  <c r="AQ15" i="43"/>
  <c r="AM15" i="43"/>
  <c r="AL15" i="43"/>
  <c r="AN15" i="43" s="1"/>
  <c r="AI15" i="43"/>
  <c r="AG15" i="43"/>
  <c r="V15" i="43"/>
  <c r="U15" i="43"/>
  <c r="W15" i="43" s="1"/>
  <c r="Q15" i="43"/>
  <c r="P15" i="43"/>
  <c r="R15" i="43" s="1"/>
  <c r="M15" i="43"/>
  <c r="K15" i="43"/>
  <c r="CK14" i="43"/>
  <c r="CJ14" i="43"/>
  <c r="CI14" i="43"/>
  <c r="CE14" i="43"/>
  <c r="CD14" i="43"/>
  <c r="CF14" i="43" s="1"/>
  <c r="CA14" i="43"/>
  <c r="BY14" i="43"/>
  <c r="BN14" i="43"/>
  <c r="BM14" i="43"/>
  <c r="BO14" i="43" s="1"/>
  <c r="BI14" i="43"/>
  <c r="BH14" i="43"/>
  <c r="BJ14" i="43" s="1"/>
  <c r="BE14" i="43"/>
  <c r="BC14" i="43"/>
  <c r="AS14" i="43"/>
  <c r="AR14" i="43"/>
  <c r="AQ14" i="43"/>
  <c r="AM14" i="43"/>
  <c r="AL14" i="43"/>
  <c r="AN14" i="43" s="1"/>
  <c r="AI14" i="43"/>
  <c r="AG14" i="43"/>
  <c r="W14" i="43"/>
  <c r="V14" i="43"/>
  <c r="U14" i="43"/>
  <c r="Q14" i="43"/>
  <c r="P14" i="43"/>
  <c r="R14" i="43" s="1"/>
  <c r="M14" i="43"/>
  <c r="K14" i="43"/>
  <c r="CJ13" i="43"/>
  <c r="CI13" i="43"/>
  <c r="CK13" i="43" s="1"/>
  <c r="CE13" i="43"/>
  <c r="CD13" i="43"/>
  <c r="CF13" i="43" s="1"/>
  <c r="CA13" i="43"/>
  <c r="BY13" i="43"/>
  <c r="BN13" i="43"/>
  <c r="BM13" i="43"/>
  <c r="BO13" i="43" s="1"/>
  <c r="BI13" i="43"/>
  <c r="BH13" i="43"/>
  <c r="BJ13" i="43" s="1"/>
  <c r="BE13" i="43"/>
  <c r="BC13" i="43"/>
  <c r="AR13" i="43"/>
  <c r="AQ13" i="43"/>
  <c r="AS13" i="43" s="1"/>
  <c r="AM13" i="43"/>
  <c r="AL13" i="43"/>
  <c r="AN13" i="43" s="1"/>
  <c r="AI13" i="43"/>
  <c r="AG13" i="43"/>
  <c r="V13" i="43"/>
  <c r="U13" i="43"/>
  <c r="W13" i="43" s="1"/>
  <c r="Q13" i="43"/>
  <c r="P13" i="43"/>
  <c r="R13" i="43" s="1"/>
  <c r="M13" i="43"/>
  <c r="K13" i="43"/>
  <c r="CJ12" i="43"/>
  <c r="CI12" i="43"/>
  <c r="CK12" i="43" s="1"/>
  <c r="CE12" i="43"/>
  <c r="CD12" i="43"/>
  <c r="CF12" i="43" s="1"/>
  <c r="CA12" i="43"/>
  <c r="BY12" i="43"/>
  <c r="BN12" i="43"/>
  <c r="BM12" i="43"/>
  <c r="BO12" i="43" s="1"/>
  <c r="BI12" i="43"/>
  <c r="BH12" i="43"/>
  <c r="BJ12" i="43" s="1"/>
  <c r="BE12" i="43"/>
  <c r="BC12" i="43"/>
  <c r="AR12" i="43"/>
  <c r="AQ12" i="43"/>
  <c r="AS12" i="43" s="1"/>
  <c r="AM12" i="43"/>
  <c r="AL12" i="43"/>
  <c r="AN12" i="43" s="1"/>
  <c r="AI12" i="43"/>
  <c r="AG12" i="43"/>
  <c r="V12" i="43"/>
  <c r="U12" i="43"/>
  <c r="W12" i="43" s="1"/>
  <c r="R12" i="43"/>
  <c r="Q12" i="43"/>
  <c r="P12" i="43"/>
  <c r="M12" i="43"/>
  <c r="K12" i="43"/>
  <c r="CJ11" i="43"/>
  <c r="CI11" i="43"/>
  <c r="CK11" i="43" s="1"/>
  <c r="CE11" i="43"/>
  <c r="CD11" i="43"/>
  <c r="CF11" i="43" s="1"/>
  <c r="CA11" i="43"/>
  <c r="BY11" i="43"/>
  <c r="BN11" i="43"/>
  <c r="BM11" i="43"/>
  <c r="BO11" i="43" s="1"/>
  <c r="BI11" i="43"/>
  <c r="BH11" i="43"/>
  <c r="BJ11" i="43" s="1"/>
  <c r="BE11" i="43"/>
  <c r="BC11" i="43"/>
  <c r="AS11" i="43"/>
  <c r="AR11" i="43"/>
  <c r="AQ11" i="43"/>
  <c r="AN11" i="43"/>
  <c r="AM11" i="43"/>
  <c r="AL11" i="43"/>
  <c r="AI11" i="43"/>
  <c r="AG11" i="43"/>
  <c r="V11" i="43"/>
  <c r="U11" i="43"/>
  <c r="W11" i="43" s="1"/>
  <c r="Q11" i="43"/>
  <c r="P11" i="43"/>
  <c r="R11" i="43" s="1"/>
  <c r="M11" i="43"/>
  <c r="K11" i="43"/>
  <c r="CJ10" i="43"/>
  <c r="CI10" i="43"/>
  <c r="CK10" i="43" s="1"/>
  <c r="CE10" i="43"/>
  <c r="CD10" i="43"/>
  <c r="CF10" i="43" s="1"/>
  <c r="CA10" i="43"/>
  <c r="BY10" i="43"/>
  <c r="BN10" i="43"/>
  <c r="BM10" i="43"/>
  <c r="BO10" i="43" s="1"/>
  <c r="BI10" i="43"/>
  <c r="BH10" i="43"/>
  <c r="BJ10" i="43" s="1"/>
  <c r="BE10" i="43"/>
  <c r="BC10" i="43"/>
  <c r="AR10" i="43"/>
  <c r="AQ10" i="43"/>
  <c r="AS10" i="43" s="1"/>
  <c r="AM10" i="43"/>
  <c r="AL10" i="43"/>
  <c r="AN10" i="43" s="1"/>
  <c r="AI10" i="43"/>
  <c r="AG10" i="43"/>
  <c r="W10" i="43"/>
  <c r="V10" i="43"/>
  <c r="U10" i="43"/>
  <c r="Q10" i="43"/>
  <c r="P10" i="43"/>
  <c r="R10" i="43" s="1"/>
  <c r="M10" i="43"/>
  <c r="K10" i="43"/>
  <c r="CK9" i="43"/>
  <c r="CJ9" i="43"/>
  <c r="CI9" i="43"/>
  <c r="CE9" i="43"/>
  <c r="CD9" i="43"/>
  <c r="CF9" i="43" s="1"/>
  <c r="CA9" i="43"/>
  <c r="BY9" i="43"/>
  <c r="BN9" i="43"/>
  <c r="BM9" i="43"/>
  <c r="BO9" i="43" s="1"/>
  <c r="BI9" i="43"/>
  <c r="BH9" i="43"/>
  <c r="BJ9" i="43" s="1"/>
  <c r="BE9" i="43"/>
  <c r="BC9" i="43"/>
  <c r="AS9" i="43"/>
  <c r="AR9" i="43"/>
  <c r="AQ9" i="43"/>
  <c r="AM9" i="43"/>
  <c r="AL9" i="43"/>
  <c r="AN9" i="43" s="1"/>
  <c r="AI9" i="43"/>
  <c r="AG9" i="43"/>
  <c r="W9" i="43"/>
  <c r="V9" i="43"/>
  <c r="U9" i="43"/>
  <c r="Q9" i="43"/>
  <c r="P9" i="43"/>
  <c r="R9" i="43" s="1"/>
  <c r="M9" i="43"/>
  <c r="K9" i="43"/>
  <c r="CJ8" i="43"/>
  <c r="CI8" i="43"/>
  <c r="CK8" i="43" s="1"/>
  <c r="CF8" i="43"/>
  <c r="CE8" i="43"/>
  <c r="CD8" i="43"/>
  <c r="CA8" i="43"/>
  <c r="BY8" i="43"/>
  <c r="BN8" i="43"/>
  <c r="BM8" i="43"/>
  <c r="BO8" i="43" s="1"/>
  <c r="BI8" i="43"/>
  <c r="BH8" i="43"/>
  <c r="BJ8" i="43" s="1"/>
  <c r="BE8" i="43"/>
  <c r="BC8" i="43"/>
  <c r="AR8" i="43"/>
  <c r="AQ8" i="43"/>
  <c r="AS8" i="43" s="1"/>
  <c r="AM8" i="43"/>
  <c r="AL8" i="43"/>
  <c r="AN8" i="43" s="1"/>
  <c r="AI8" i="43"/>
  <c r="AG8" i="43"/>
  <c r="V8" i="43"/>
  <c r="U8" i="43"/>
  <c r="W8" i="43" s="1"/>
  <c r="Q8" i="43"/>
  <c r="P8" i="43"/>
  <c r="R8" i="43" s="1"/>
  <c r="M8" i="43"/>
  <c r="K8" i="43"/>
  <c r="CJ7" i="43"/>
  <c r="CI7" i="43"/>
  <c r="CK7" i="43" s="1"/>
  <c r="CE7" i="43"/>
  <c r="CD7" i="43"/>
  <c r="CF7" i="43" s="1"/>
  <c r="CA7" i="43"/>
  <c r="BY7" i="43"/>
  <c r="BN7" i="43"/>
  <c r="BM7" i="43"/>
  <c r="BO7" i="43" s="1"/>
  <c r="BI7" i="43"/>
  <c r="BH7" i="43"/>
  <c r="BJ7" i="43" s="1"/>
  <c r="BE7" i="43"/>
  <c r="BC7" i="43"/>
  <c r="AR7" i="43"/>
  <c r="AQ7" i="43"/>
  <c r="AS7" i="43" s="1"/>
  <c r="AM7" i="43"/>
  <c r="AL7" i="43"/>
  <c r="AN7" i="43" s="1"/>
  <c r="AI7" i="43"/>
  <c r="AG7" i="43"/>
  <c r="V7" i="43"/>
  <c r="U7" i="43"/>
  <c r="W7" i="43" s="1"/>
  <c r="R7" i="43"/>
  <c r="Q7" i="43"/>
  <c r="P7" i="43"/>
  <c r="M7" i="43"/>
  <c r="K7" i="43"/>
  <c r="BZ30" i="42"/>
  <c r="BX30" i="42"/>
  <c r="BY30" i="42" s="1"/>
  <c r="BW30" i="42"/>
  <c r="BD30" i="42"/>
  <c r="BB30" i="42"/>
  <c r="BA30" i="42"/>
  <c r="AH30" i="42"/>
  <c r="AF30" i="42"/>
  <c r="AE30" i="42"/>
  <c r="P30" i="42"/>
  <c r="R30" i="42" s="1"/>
  <c r="L30" i="42"/>
  <c r="Q30" i="42" s="1"/>
  <c r="J30" i="42"/>
  <c r="I30" i="42"/>
  <c r="CJ28" i="42"/>
  <c r="CI28" i="42"/>
  <c r="CK28" i="42" s="1"/>
  <c r="CE28" i="42"/>
  <c r="CD28" i="42"/>
  <c r="CF28" i="42" s="1"/>
  <c r="CA28" i="42"/>
  <c r="BY28" i="42"/>
  <c r="BO28" i="42"/>
  <c r="BN28" i="42"/>
  <c r="BM28" i="42"/>
  <c r="BI28" i="42"/>
  <c r="BH28" i="42"/>
  <c r="BJ28" i="42" s="1"/>
  <c r="BE28" i="42"/>
  <c r="BC28" i="42"/>
  <c r="AR28" i="42"/>
  <c r="AQ28" i="42"/>
  <c r="AS28" i="42" s="1"/>
  <c r="AM28" i="42"/>
  <c r="AL28" i="42"/>
  <c r="AN28" i="42" s="1"/>
  <c r="AI28" i="42"/>
  <c r="AG28" i="42"/>
  <c r="V28" i="42"/>
  <c r="U28" i="42"/>
  <c r="W28" i="42" s="1"/>
  <c r="Q28" i="42"/>
  <c r="P28" i="42"/>
  <c r="R28" i="42" s="1"/>
  <c r="M28" i="42"/>
  <c r="K28" i="42"/>
  <c r="CJ27" i="42"/>
  <c r="CI27" i="42"/>
  <c r="CK27" i="42" s="1"/>
  <c r="CF27" i="42"/>
  <c r="CE27" i="42"/>
  <c r="CD27" i="42"/>
  <c r="CA27" i="42"/>
  <c r="BY27" i="42"/>
  <c r="BO27" i="42"/>
  <c r="BN27" i="42"/>
  <c r="BM27" i="42"/>
  <c r="BJ27" i="42"/>
  <c r="BI27" i="42"/>
  <c r="BH27" i="42"/>
  <c r="BE27" i="42"/>
  <c r="BC27" i="42"/>
  <c r="AR27" i="42"/>
  <c r="AQ27" i="42"/>
  <c r="AS27" i="42" s="1"/>
  <c r="AM27" i="42"/>
  <c r="AL27" i="42"/>
  <c r="AN27" i="42" s="1"/>
  <c r="AI27" i="42"/>
  <c r="AG27" i="42"/>
  <c r="V27" i="42"/>
  <c r="U27" i="42"/>
  <c r="W27" i="42" s="1"/>
  <c r="Q27" i="42"/>
  <c r="P27" i="42"/>
  <c r="R27" i="42" s="1"/>
  <c r="M27" i="42"/>
  <c r="K27" i="42"/>
  <c r="CJ26" i="42"/>
  <c r="CI26" i="42"/>
  <c r="CK26" i="42" s="1"/>
  <c r="CE26" i="42"/>
  <c r="CD26" i="42"/>
  <c r="CF26" i="42" s="1"/>
  <c r="CA26" i="42"/>
  <c r="BY26" i="42"/>
  <c r="BN26" i="42"/>
  <c r="BM26" i="42"/>
  <c r="BO26" i="42" s="1"/>
  <c r="BI26" i="42"/>
  <c r="BH26" i="42"/>
  <c r="BJ26" i="42" s="1"/>
  <c r="BE26" i="42"/>
  <c r="BC26" i="42"/>
  <c r="AR26" i="42"/>
  <c r="AQ26" i="42"/>
  <c r="AS26" i="42" s="1"/>
  <c r="AM26" i="42"/>
  <c r="AL26" i="42"/>
  <c r="AN26" i="42" s="1"/>
  <c r="AI26" i="42"/>
  <c r="AG26" i="42"/>
  <c r="V26" i="42"/>
  <c r="U26" i="42"/>
  <c r="W26" i="42" s="1"/>
  <c r="Q26" i="42"/>
  <c r="P26" i="42"/>
  <c r="R26" i="42" s="1"/>
  <c r="M26" i="42"/>
  <c r="K26" i="42"/>
  <c r="CK25" i="42"/>
  <c r="CJ25" i="42"/>
  <c r="CI25" i="42"/>
  <c r="CE25" i="42"/>
  <c r="CD25" i="42"/>
  <c r="CF25" i="42" s="1"/>
  <c r="CA25" i="42"/>
  <c r="BY25" i="42"/>
  <c r="BN25" i="42"/>
  <c r="BM25" i="42"/>
  <c r="BO25" i="42" s="1"/>
  <c r="BI25" i="42"/>
  <c r="BH25" i="42"/>
  <c r="BJ25" i="42" s="1"/>
  <c r="BE25" i="42"/>
  <c r="BC25" i="42"/>
  <c r="AR25" i="42"/>
  <c r="AQ25" i="42"/>
  <c r="AS25" i="42" s="1"/>
  <c r="AM25" i="42"/>
  <c r="AL25" i="42"/>
  <c r="AN25" i="42" s="1"/>
  <c r="AI25" i="42"/>
  <c r="AG25" i="42"/>
  <c r="V25" i="42"/>
  <c r="U25" i="42"/>
  <c r="W25" i="42" s="1"/>
  <c r="Q25" i="42"/>
  <c r="P25" i="42"/>
  <c r="R25" i="42" s="1"/>
  <c r="M25" i="42"/>
  <c r="K25" i="42"/>
  <c r="CJ24" i="42"/>
  <c r="CI24" i="42"/>
  <c r="CK24" i="42" s="1"/>
  <c r="CE24" i="42"/>
  <c r="CD24" i="42"/>
  <c r="CF24" i="42" s="1"/>
  <c r="CA24" i="42"/>
  <c r="BY24" i="42"/>
  <c r="BN24" i="42"/>
  <c r="BM24" i="42"/>
  <c r="BO24" i="42" s="1"/>
  <c r="BI24" i="42"/>
  <c r="BH24" i="42"/>
  <c r="BJ24" i="42" s="1"/>
  <c r="BE24" i="42"/>
  <c r="BC24" i="42"/>
  <c r="AS24" i="42"/>
  <c r="AR24" i="42"/>
  <c r="AQ24" i="42"/>
  <c r="AM24" i="42"/>
  <c r="AL24" i="42"/>
  <c r="AN24" i="42" s="1"/>
  <c r="AI24" i="42"/>
  <c r="AG24" i="42"/>
  <c r="V24" i="42"/>
  <c r="U24" i="42"/>
  <c r="W24" i="42" s="1"/>
  <c r="R24" i="42"/>
  <c r="Q24" i="42"/>
  <c r="P24" i="42"/>
  <c r="M24" i="42"/>
  <c r="K24" i="42"/>
  <c r="CJ23" i="42"/>
  <c r="CI23" i="42"/>
  <c r="CK23" i="42" s="1"/>
  <c r="CE23" i="42"/>
  <c r="CD23" i="42"/>
  <c r="CF23" i="42" s="1"/>
  <c r="CA23" i="42"/>
  <c r="BY23" i="42"/>
  <c r="BO23" i="42"/>
  <c r="BN23" i="42"/>
  <c r="BM23" i="42"/>
  <c r="BI23" i="42"/>
  <c r="BH23" i="42"/>
  <c r="BJ23" i="42" s="1"/>
  <c r="BE23" i="42"/>
  <c r="BC23" i="42"/>
  <c r="AR23" i="42"/>
  <c r="AQ23" i="42"/>
  <c r="AS23" i="42" s="1"/>
  <c r="AM23" i="42"/>
  <c r="AL23" i="42"/>
  <c r="AN23" i="42" s="1"/>
  <c r="AI23" i="42"/>
  <c r="AG23" i="42"/>
  <c r="V23" i="42"/>
  <c r="U23" i="42"/>
  <c r="W23" i="42" s="1"/>
  <c r="Q23" i="42"/>
  <c r="P23" i="42"/>
  <c r="R23" i="42" s="1"/>
  <c r="M23" i="42"/>
  <c r="K23" i="42"/>
  <c r="CJ22" i="42"/>
  <c r="CI22" i="42"/>
  <c r="CK22" i="42" s="1"/>
  <c r="CE22" i="42"/>
  <c r="CD22" i="42"/>
  <c r="CF22" i="42" s="1"/>
  <c r="CA22" i="42"/>
  <c r="BY22" i="42"/>
  <c r="BN22" i="42"/>
  <c r="BM22" i="42"/>
  <c r="BO22" i="42" s="1"/>
  <c r="BI22" i="42"/>
  <c r="BH22" i="42"/>
  <c r="BJ22" i="42" s="1"/>
  <c r="BE22" i="42"/>
  <c r="BC22" i="42"/>
  <c r="AR22" i="42"/>
  <c r="AQ22" i="42"/>
  <c r="AS22" i="42" s="1"/>
  <c r="AM22" i="42"/>
  <c r="AL22" i="42"/>
  <c r="AN22" i="42" s="1"/>
  <c r="AI22" i="42"/>
  <c r="AG22" i="42"/>
  <c r="V22" i="42"/>
  <c r="U22" i="42"/>
  <c r="W22" i="42" s="1"/>
  <c r="Q22" i="42"/>
  <c r="P22" i="42"/>
  <c r="R22" i="42" s="1"/>
  <c r="M22" i="42"/>
  <c r="K22" i="42"/>
  <c r="CJ21" i="42"/>
  <c r="CI21" i="42"/>
  <c r="CK21" i="42" s="1"/>
  <c r="CE21" i="42"/>
  <c r="CD21" i="42"/>
  <c r="CF21" i="42" s="1"/>
  <c r="CA21" i="42"/>
  <c r="BY21" i="42"/>
  <c r="BN21" i="42"/>
  <c r="BM21" i="42"/>
  <c r="BO21" i="42" s="1"/>
  <c r="BJ21" i="42"/>
  <c r="BI21" i="42"/>
  <c r="BH21" i="42"/>
  <c r="BE21" i="42"/>
  <c r="BC21" i="42"/>
  <c r="AR21" i="42"/>
  <c r="AQ21" i="42"/>
  <c r="AS21" i="42" s="1"/>
  <c r="AM21" i="42"/>
  <c r="AL21" i="42"/>
  <c r="AN21" i="42" s="1"/>
  <c r="AI21" i="42"/>
  <c r="AG21" i="42"/>
  <c r="V21" i="42"/>
  <c r="U21" i="42"/>
  <c r="W21" i="42" s="1"/>
  <c r="R21" i="42"/>
  <c r="Q21" i="42"/>
  <c r="P21" i="42"/>
  <c r="M21" i="42"/>
  <c r="K21" i="42"/>
  <c r="CJ20" i="42"/>
  <c r="CI20" i="42"/>
  <c r="CK20" i="42" s="1"/>
  <c r="CE20" i="42"/>
  <c r="CD20" i="42"/>
  <c r="CF20" i="42" s="1"/>
  <c r="CA20" i="42"/>
  <c r="BY20" i="42"/>
  <c r="BO20" i="42"/>
  <c r="BN20" i="42"/>
  <c r="BM20" i="42"/>
  <c r="BI20" i="42"/>
  <c r="BH20" i="42"/>
  <c r="BJ20" i="42" s="1"/>
  <c r="BE20" i="42"/>
  <c r="BC20" i="42"/>
  <c r="AR20" i="42"/>
  <c r="AQ20" i="42"/>
  <c r="AS20" i="42" s="1"/>
  <c r="AM20" i="42"/>
  <c r="AL20" i="42"/>
  <c r="AN20" i="42" s="1"/>
  <c r="AI20" i="42"/>
  <c r="AG20" i="42"/>
  <c r="V20" i="42"/>
  <c r="U20" i="42"/>
  <c r="W20" i="42" s="1"/>
  <c r="Q20" i="42"/>
  <c r="P20" i="42"/>
  <c r="R20" i="42" s="1"/>
  <c r="M20" i="42"/>
  <c r="K20" i="42"/>
  <c r="CJ19" i="42"/>
  <c r="CI19" i="42"/>
  <c r="CK19" i="42" s="1"/>
  <c r="CE19" i="42"/>
  <c r="CD19" i="42"/>
  <c r="CF19" i="42" s="1"/>
  <c r="CA19" i="42"/>
  <c r="BY19" i="42"/>
  <c r="BN19" i="42"/>
  <c r="BM19" i="42"/>
  <c r="BO19" i="42" s="1"/>
  <c r="BI19" i="42"/>
  <c r="BH19" i="42"/>
  <c r="BJ19" i="42" s="1"/>
  <c r="BE19" i="42"/>
  <c r="BC19" i="42"/>
  <c r="AR19" i="42"/>
  <c r="AQ19" i="42"/>
  <c r="AS19" i="42" s="1"/>
  <c r="AM19" i="42"/>
  <c r="AL19" i="42"/>
  <c r="AN19" i="42" s="1"/>
  <c r="AI19" i="42"/>
  <c r="AG19" i="42"/>
  <c r="V19" i="42"/>
  <c r="U19" i="42"/>
  <c r="W19" i="42" s="1"/>
  <c r="Q19" i="42"/>
  <c r="P19" i="42"/>
  <c r="R19" i="42" s="1"/>
  <c r="M19" i="42"/>
  <c r="K19" i="42"/>
  <c r="CK18" i="42"/>
  <c r="CJ18" i="42"/>
  <c r="CI18" i="42"/>
  <c r="CE18" i="42"/>
  <c r="CD18" i="42"/>
  <c r="CF18" i="42" s="1"/>
  <c r="CA18" i="42"/>
  <c r="BY18" i="42"/>
  <c r="BN18" i="42"/>
  <c r="BM18" i="42"/>
  <c r="BO18" i="42" s="1"/>
  <c r="BI18" i="42"/>
  <c r="BH18" i="42"/>
  <c r="BJ18" i="42" s="1"/>
  <c r="BE18" i="42"/>
  <c r="BC18" i="42"/>
  <c r="AS18" i="42"/>
  <c r="AR18" i="42"/>
  <c r="AQ18" i="42"/>
  <c r="AM18" i="42"/>
  <c r="AL18" i="42"/>
  <c r="AN18" i="42" s="1"/>
  <c r="AI18" i="42"/>
  <c r="AG18" i="42"/>
  <c r="V18" i="42"/>
  <c r="U18" i="42"/>
  <c r="W18" i="42" s="1"/>
  <c r="Q18" i="42"/>
  <c r="P18" i="42"/>
  <c r="R18" i="42" s="1"/>
  <c r="M18" i="42"/>
  <c r="K18" i="42"/>
  <c r="CJ17" i="42"/>
  <c r="CI17" i="42"/>
  <c r="CK17" i="42" s="1"/>
  <c r="CE17" i="42"/>
  <c r="CD17" i="42"/>
  <c r="CF17" i="42" s="1"/>
  <c r="CA17" i="42"/>
  <c r="BY17" i="42"/>
  <c r="BN17" i="42"/>
  <c r="BM17" i="42"/>
  <c r="BO17" i="42" s="1"/>
  <c r="BI17" i="42"/>
  <c r="BH17" i="42"/>
  <c r="BJ17" i="42" s="1"/>
  <c r="BE17" i="42"/>
  <c r="BC17" i="42"/>
  <c r="AR17" i="42"/>
  <c r="AQ17" i="42"/>
  <c r="AS17" i="42" s="1"/>
  <c r="AN17" i="42"/>
  <c r="AM17" i="42"/>
  <c r="AL17" i="42"/>
  <c r="AI17" i="42"/>
  <c r="AG17" i="42"/>
  <c r="V17" i="42"/>
  <c r="U17" i="42"/>
  <c r="W17" i="42" s="1"/>
  <c r="Q17" i="42"/>
  <c r="P17" i="42"/>
  <c r="R17" i="42" s="1"/>
  <c r="M17" i="42"/>
  <c r="K17" i="42"/>
  <c r="CJ16" i="42"/>
  <c r="CI16" i="42"/>
  <c r="CK16" i="42" s="1"/>
  <c r="CE16" i="42"/>
  <c r="CD16" i="42"/>
  <c r="CF16" i="42" s="1"/>
  <c r="CA16" i="42"/>
  <c r="BY16" i="42"/>
  <c r="BN16" i="42"/>
  <c r="BM16" i="42"/>
  <c r="BO16" i="42" s="1"/>
  <c r="BI16" i="42"/>
  <c r="BH16" i="42"/>
  <c r="BJ16" i="42" s="1"/>
  <c r="BE16" i="42"/>
  <c r="BC16" i="42"/>
  <c r="AR16" i="42"/>
  <c r="AQ16" i="42"/>
  <c r="AS16" i="42" s="1"/>
  <c r="AM16" i="42"/>
  <c r="AL16" i="42"/>
  <c r="AN16" i="42" s="1"/>
  <c r="AI16" i="42"/>
  <c r="AG16" i="42"/>
  <c r="V16" i="42"/>
  <c r="U16" i="42"/>
  <c r="W16" i="42" s="1"/>
  <c r="R16" i="42"/>
  <c r="Q16" i="42"/>
  <c r="P16" i="42"/>
  <c r="M16" i="42"/>
  <c r="K16" i="42"/>
  <c r="CJ15" i="42"/>
  <c r="CI15" i="42"/>
  <c r="CK15" i="42" s="1"/>
  <c r="CE15" i="42"/>
  <c r="CD15" i="42"/>
  <c r="CF15" i="42" s="1"/>
  <c r="CA15" i="42"/>
  <c r="BY15" i="42"/>
  <c r="BN15" i="42"/>
  <c r="BM15" i="42"/>
  <c r="BO15" i="42" s="1"/>
  <c r="BI15" i="42"/>
  <c r="BH15" i="42"/>
  <c r="BJ15" i="42" s="1"/>
  <c r="BE15" i="42"/>
  <c r="BC15" i="42"/>
  <c r="AR15" i="42"/>
  <c r="AQ15" i="42"/>
  <c r="AS15" i="42" s="1"/>
  <c r="AM15" i="42"/>
  <c r="AL15" i="42"/>
  <c r="AN15" i="42" s="1"/>
  <c r="AI15" i="42"/>
  <c r="AG15" i="42"/>
  <c r="V15" i="42"/>
  <c r="U15" i="42"/>
  <c r="W15" i="42" s="1"/>
  <c r="Q15" i="42"/>
  <c r="P15" i="42"/>
  <c r="R15" i="42" s="1"/>
  <c r="M15" i="42"/>
  <c r="K15" i="42"/>
  <c r="CJ14" i="42"/>
  <c r="CI14" i="42"/>
  <c r="CK14" i="42" s="1"/>
  <c r="CE14" i="42"/>
  <c r="CD14" i="42"/>
  <c r="CF14" i="42" s="1"/>
  <c r="CA14" i="42"/>
  <c r="BY14" i="42"/>
  <c r="BN14" i="42"/>
  <c r="BM14" i="42"/>
  <c r="BO14" i="42" s="1"/>
  <c r="BI14" i="42"/>
  <c r="BH14" i="42"/>
  <c r="BJ14" i="42" s="1"/>
  <c r="BE14" i="42"/>
  <c r="BC14" i="42"/>
  <c r="AR14" i="42"/>
  <c r="AQ14" i="42"/>
  <c r="AS14" i="42" s="1"/>
  <c r="AM14" i="42"/>
  <c r="AL14" i="42"/>
  <c r="AN14" i="42" s="1"/>
  <c r="AI14" i="42"/>
  <c r="AG14" i="42"/>
  <c r="V14" i="42"/>
  <c r="U14" i="42"/>
  <c r="W14" i="42" s="1"/>
  <c r="Q14" i="42"/>
  <c r="P14" i="42"/>
  <c r="R14" i="42" s="1"/>
  <c r="M14" i="42"/>
  <c r="K14" i="42"/>
  <c r="CJ13" i="42"/>
  <c r="CI13" i="42"/>
  <c r="CK13" i="42" s="1"/>
  <c r="CE13" i="42"/>
  <c r="CD13" i="42"/>
  <c r="CF13" i="42" s="1"/>
  <c r="CA13" i="42"/>
  <c r="BY13" i="42"/>
  <c r="BN13" i="42"/>
  <c r="BM13" i="42"/>
  <c r="BO13" i="42" s="1"/>
  <c r="BI13" i="42"/>
  <c r="BH13" i="42"/>
  <c r="BJ13" i="42" s="1"/>
  <c r="BE13" i="42"/>
  <c r="BC13" i="42"/>
  <c r="AS13" i="42"/>
  <c r="AR13" i="42"/>
  <c r="AQ13" i="42"/>
  <c r="AM13" i="42"/>
  <c r="AL13" i="42"/>
  <c r="AN13" i="42" s="1"/>
  <c r="AI13" i="42"/>
  <c r="AG13" i="42"/>
  <c r="V13" i="42"/>
  <c r="U13" i="42"/>
  <c r="W13" i="42" s="1"/>
  <c r="Q13" i="42"/>
  <c r="P13" i="42"/>
  <c r="R13" i="42" s="1"/>
  <c r="M13" i="42"/>
  <c r="K13" i="42"/>
  <c r="CJ12" i="42"/>
  <c r="CI12" i="42"/>
  <c r="CK12" i="42" s="1"/>
  <c r="CE12" i="42"/>
  <c r="CD12" i="42"/>
  <c r="CF12" i="42" s="1"/>
  <c r="CA12" i="42"/>
  <c r="BY12" i="42"/>
  <c r="BN12" i="42"/>
  <c r="BM12" i="42"/>
  <c r="BO12" i="42" s="1"/>
  <c r="BI12" i="42"/>
  <c r="BH12" i="42"/>
  <c r="BJ12" i="42" s="1"/>
  <c r="BE12" i="42"/>
  <c r="BC12" i="42"/>
  <c r="AR12" i="42"/>
  <c r="AQ12" i="42"/>
  <c r="AS12" i="42" s="1"/>
  <c r="AM12" i="42"/>
  <c r="AL12" i="42"/>
  <c r="AN12" i="42" s="1"/>
  <c r="AI12" i="42"/>
  <c r="AG12" i="42"/>
  <c r="V12" i="42"/>
  <c r="U12" i="42"/>
  <c r="W12" i="42" s="1"/>
  <c r="Q12" i="42"/>
  <c r="P12" i="42"/>
  <c r="R12" i="42" s="1"/>
  <c r="M12" i="42"/>
  <c r="K12" i="42"/>
  <c r="CJ11" i="42"/>
  <c r="CI11" i="42"/>
  <c r="CK11" i="42" s="1"/>
  <c r="CE11" i="42"/>
  <c r="CD11" i="42"/>
  <c r="CF11" i="42" s="1"/>
  <c r="CA11" i="42"/>
  <c r="BY11" i="42"/>
  <c r="BN11" i="42"/>
  <c r="BM11" i="42"/>
  <c r="BO11" i="42" s="1"/>
  <c r="BI11" i="42"/>
  <c r="BH11" i="42"/>
  <c r="BJ11" i="42" s="1"/>
  <c r="BE11" i="42"/>
  <c r="BC11" i="42"/>
  <c r="AR11" i="42"/>
  <c r="AQ11" i="42"/>
  <c r="AS11" i="42" s="1"/>
  <c r="AN11" i="42"/>
  <c r="AM11" i="42"/>
  <c r="AL11" i="42"/>
  <c r="AI11" i="42"/>
  <c r="AG11" i="42"/>
  <c r="V11" i="42"/>
  <c r="U11" i="42"/>
  <c r="W11" i="42" s="1"/>
  <c r="Q11" i="42"/>
  <c r="P11" i="42"/>
  <c r="R11" i="42" s="1"/>
  <c r="M11" i="42"/>
  <c r="K11" i="42"/>
  <c r="CK10" i="42"/>
  <c r="CJ10" i="42"/>
  <c r="CI10" i="42"/>
  <c r="CE10" i="42"/>
  <c r="CD10" i="42"/>
  <c r="CF10" i="42" s="1"/>
  <c r="CA10" i="42"/>
  <c r="BY10" i="42"/>
  <c r="BN10" i="42"/>
  <c r="BM10" i="42"/>
  <c r="BO10" i="42" s="1"/>
  <c r="BJ10" i="42"/>
  <c r="BI10" i="42"/>
  <c r="BH10" i="42"/>
  <c r="BE10" i="42"/>
  <c r="BC10" i="42"/>
  <c r="AR10" i="42"/>
  <c r="AQ10" i="42"/>
  <c r="AS10" i="42" s="1"/>
  <c r="AM10" i="42"/>
  <c r="AL10" i="42"/>
  <c r="AN10" i="42" s="1"/>
  <c r="AI10" i="42"/>
  <c r="AG10" i="42"/>
  <c r="V10" i="42"/>
  <c r="U10" i="42"/>
  <c r="W10" i="42" s="1"/>
  <c r="Q10" i="42"/>
  <c r="P10" i="42"/>
  <c r="R10" i="42" s="1"/>
  <c r="M10" i="42"/>
  <c r="K10" i="42"/>
  <c r="CJ9" i="42"/>
  <c r="CI9" i="42"/>
  <c r="CK9" i="42" s="1"/>
  <c r="CE9" i="42"/>
  <c r="CD9" i="42"/>
  <c r="CF9" i="42" s="1"/>
  <c r="CA9" i="42"/>
  <c r="BY9" i="42"/>
  <c r="BO9" i="42"/>
  <c r="BN9" i="42"/>
  <c r="BM9" i="42"/>
  <c r="BI9" i="42"/>
  <c r="BH9" i="42"/>
  <c r="BJ9" i="42" s="1"/>
  <c r="BE9" i="42"/>
  <c r="BC9" i="42"/>
  <c r="AR9" i="42"/>
  <c r="AQ9" i="42"/>
  <c r="AS9" i="42" s="1"/>
  <c r="AM9" i="42"/>
  <c r="AL9" i="42"/>
  <c r="AN9" i="42" s="1"/>
  <c r="AI9" i="42"/>
  <c r="AG9" i="42"/>
  <c r="V9" i="42"/>
  <c r="U9" i="42"/>
  <c r="W9" i="42" s="1"/>
  <c r="Q9" i="42"/>
  <c r="P9" i="42"/>
  <c r="R9" i="42" s="1"/>
  <c r="M9" i="42"/>
  <c r="K9" i="42"/>
  <c r="CJ8" i="42"/>
  <c r="CI8" i="42"/>
  <c r="CK8" i="42" s="1"/>
  <c r="CE8" i="42"/>
  <c r="CD8" i="42"/>
  <c r="CF8" i="42" s="1"/>
  <c r="CA8" i="42"/>
  <c r="BY8" i="42"/>
  <c r="BN8" i="42"/>
  <c r="BM8" i="42"/>
  <c r="BO8" i="42" s="1"/>
  <c r="BI8" i="42"/>
  <c r="BH8" i="42"/>
  <c r="BJ8" i="42" s="1"/>
  <c r="BE8" i="42"/>
  <c r="BC8" i="42"/>
  <c r="AS8" i="42"/>
  <c r="AR8" i="42"/>
  <c r="AQ8" i="42"/>
  <c r="AM8" i="42"/>
  <c r="AL8" i="42"/>
  <c r="AN8" i="42" s="1"/>
  <c r="AI8" i="42"/>
  <c r="AG8" i="42"/>
  <c r="V8" i="42"/>
  <c r="U8" i="42"/>
  <c r="W8" i="42" s="1"/>
  <c r="Q8" i="42"/>
  <c r="P8" i="42"/>
  <c r="R8" i="42" s="1"/>
  <c r="M8" i="42"/>
  <c r="K8" i="42"/>
  <c r="CJ7" i="42"/>
  <c r="CI7" i="42"/>
  <c r="CK7" i="42" s="1"/>
  <c r="CE7" i="42"/>
  <c r="CD7" i="42"/>
  <c r="CF7" i="42" s="1"/>
  <c r="CA7" i="42"/>
  <c r="BY7" i="42"/>
  <c r="BN7" i="42"/>
  <c r="BM7" i="42"/>
  <c r="BO7" i="42" s="1"/>
  <c r="BI7" i="42"/>
  <c r="BH7" i="42"/>
  <c r="BJ7" i="42" s="1"/>
  <c r="BE7" i="42"/>
  <c r="BC7" i="42"/>
  <c r="AR7" i="42"/>
  <c r="AQ7" i="42"/>
  <c r="AS7" i="42" s="1"/>
  <c r="AM7" i="42"/>
  <c r="AL7" i="42"/>
  <c r="AN7" i="42" s="1"/>
  <c r="AI7" i="42"/>
  <c r="AG7" i="42"/>
  <c r="V7" i="42"/>
  <c r="U7" i="42"/>
  <c r="W7" i="42" s="1"/>
  <c r="Q7" i="42"/>
  <c r="P7" i="42"/>
  <c r="R7" i="42" s="1"/>
  <c r="M7" i="42"/>
  <c r="K7" i="42"/>
  <c r="CD30" i="44" l="1"/>
  <c r="CF30" i="44" s="1"/>
  <c r="CE30" i="44"/>
  <c r="AQ30" i="44"/>
  <c r="AS30" i="44" s="1"/>
  <c r="K30" i="44"/>
  <c r="M30" i="44"/>
  <c r="P30" i="44"/>
  <c r="R30" i="44" s="1"/>
  <c r="CE30" i="43"/>
  <c r="BY30" i="43"/>
  <c r="BE30" i="43"/>
  <c r="M30" i="43"/>
  <c r="P30" i="43"/>
  <c r="R30" i="43" s="1"/>
  <c r="Q30" i="43"/>
  <c r="BE30" i="42"/>
  <c r="BN30" i="44"/>
  <c r="BE30" i="44"/>
  <c r="BC30" i="43"/>
  <c r="BH30" i="43"/>
  <c r="BJ30" i="43" s="1"/>
  <c r="BH30" i="42"/>
  <c r="BJ30" i="42" s="1"/>
  <c r="BC30" i="42"/>
  <c r="AI30" i="42"/>
  <c r="K30" i="42"/>
  <c r="AR30" i="44"/>
  <c r="BI30" i="44"/>
  <c r="AG30" i="44"/>
  <c r="CA30" i="44"/>
  <c r="BM30" i="44"/>
  <c r="BO30" i="44" s="1"/>
  <c r="U30" i="44"/>
  <c r="W30" i="44" s="1"/>
  <c r="AL30" i="44"/>
  <c r="AN30" i="44" s="1"/>
  <c r="BC30" i="44"/>
  <c r="V30" i="44"/>
  <c r="AM30" i="44"/>
  <c r="CI30" i="44"/>
  <c r="CK30" i="44" s="1"/>
  <c r="CJ30" i="44"/>
  <c r="AR30" i="43"/>
  <c r="BI30" i="43"/>
  <c r="AG30" i="43"/>
  <c r="CA30" i="43"/>
  <c r="BM30" i="43"/>
  <c r="BO30" i="43" s="1"/>
  <c r="BN30" i="43"/>
  <c r="U30" i="43"/>
  <c r="W30" i="43" s="1"/>
  <c r="AL30" i="43"/>
  <c r="AN30" i="43" s="1"/>
  <c r="V30" i="43"/>
  <c r="AM30" i="43"/>
  <c r="CJ30" i="43"/>
  <c r="CD30" i="42"/>
  <c r="CF30" i="42" s="1"/>
  <c r="CE30" i="42"/>
  <c r="AQ30" i="42"/>
  <c r="AS30" i="42" s="1"/>
  <c r="M30" i="42"/>
  <c r="AR30" i="42"/>
  <c r="BI30" i="42"/>
  <c r="AG30" i="42"/>
  <c r="CA30" i="42"/>
  <c r="BM30" i="42"/>
  <c r="BO30" i="42" s="1"/>
  <c r="BN30" i="42"/>
  <c r="U30" i="42"/>
  <c r="W30" i="42" s="1"/>
  <c r="AL30" i="42"/>
  <c r="AN30" i="42" s="1"/>
  <c r="V30" i="42"/>
  <c r="AM30" i="42"/>
  <c r="CI30" i="42"/>
  <c r="CK30" i="42" s="1"/>
  <c r="CJ30" i="42"/>
  <c r="CA30" i="38" l="1"/>
  <c r="CA28" i="38"/>
  <c r="CA27" i="38"/>
  <c r="CA26" i="38"/>
  <c r="CA25" i="38"/>
  <c r="CA24" i="38"/>
  <c r="CA23" i="38"/>
  <c r="CA22" i="38"/>
  <c r="CA21" i="38"/>
  <c r="CA20" i="38"/>
  <c r="CA19" i="38"/>
  <c r="CA18" i="38"/>
  <c r="CA17" i="38"/>
  <c r="CA16" i="38"/>
  <c r="CA15" i="38"/>
  <c r="CA14" i="38"/>
  <c r="CA13" i="38"/>
  <c r="CA12" i="38"/>
  <c r="CA11" i="38"/>
  <c r="CA10" i="38"/>
  <c r="CA9" i="38"/>
  <c r="CA8" i="38"/>
  <c r="CA7" i="38"/>
  <c r="BE30" i="38"/>
  <c r="BE28" i="38"/>
  <c r="BE27" i="38"/>
  <c r="BE26" i="38"/>
  <c r="BE25" i="38"/>
  <c r="BE24" i="38"/>
  <c r="BE23" i="38"/>
  <c r="BE22" i="38"/>
  <c r="BE21" i="38"/>
  <c r="BE20" i="38"/>
  <c r="BE19" i="38"/>
  <c r="BE18" i="38"/>
  <c r="BE17" i="38"/>
  <c r="BE16" i="38"/>
  <c r="BE15" i="38"/>
  <c r="BE14" i="38"/>
  <c r="BE13" i="38"/>
  <c r="BE12" i="38"/>
  <c r="BE11" i="38"/>
  <c r="BE10" i="38"/>
  <c r="BE9" i="38"/>
  <c r="BE8" i="38"/>
  <c r="BE7" i="38"/>
  <c r="AI30" i="38"/>
  <c r="AI28" i="38"/>
  <c r="AI27" i="38"/>
  <c r="AI26" i="38"/>
  <c r="AI25" i="38"/>
  <c r="AI24" i="38"/>
  <c r="AI23" i="38"/>
  <c r="AI22" i="38"/>
  <c r="AI21" i="38"/>
  <c r="AI20" i="38"/>
  <c r="AI19" i="38"/>
  <c r="AI18" i="38"/>
  <c r="AI17" i="38"/>
  <c r="AI16" i="38"/>
  <c r="AI15" i="38"/>
  <c r="AI14" i="38"/>
  <c r="AI13" i="38"/>
  <c r="AI12" i="38"/>
  <c r="AI11" i="38"/>
  <c r="AI10" i="38"/>
  <c r="AI9" i="38"/>
  <c r="AI8" i="38"/>
  <c r="AI7" i="38"/>
  <c r="BY30" i="38"/>
  <c r="BY28" i="38"/>
  <c r="BY27" i="38"/>
  <c r="BY26" i="38"/>
  <c r="BY25" i="38"/>
  <c r="BY24" i="38"/>
  <c r="BY23" i="38"/>
  <c r="BY22" i="38"/>
  <c r="BY21" i="38"/>
  <c r="BY20" i="38"/>
  <c r="BY19" i="38"/>
  <c r="BY18" i="38"/>
  <c r="BY17" i="38"/>
  <c r="BY16" i="38"/>
  <c r="BY15" i="38"/>
  <c r="BY14" i="38"/>
  <c r="BY13" i="38"/>
  <c r="BY12" i="38"/>
  <c r="BY11" i="38"/>
  <c r="BY10" i="38"/>
  <c r="BY9" i="38"/>
  <c r="BY8" i="38"/>
  <c r="BY7" i="38"/>
  <c r="BC30" i="38"/>
  <c r="BC28" i="38"/>
  <c r="BC27" i="38"/>
  <c r="BC26" i="38"/>
  <c r="BC25" i="38"/>
  <c r="BC24" i="38"/>
  <c r="BC23" i="38"/>
  <c r="BC22" i="38"/>
  <c r="BC21" i="38"/>
  <c r="BC20" i="38"/>
  <c r="BC19" i="38"/>
  <c r="BC18" i="38"/>
  <c r="BC17" i="38"/>
  <c r="BC16" i="38"/>
  <c r="BC15" i="38"/>
  <c r="BC14" i="38"/>
  <c r="BC13" i="38"/>
  <c r="BC12" i="38"/>
  <c r="BC11" i="38"/>
  <c r="BC10" i="38"/>
  <c r="BC9" i="38"/>
  <c r="BC8" i="38"/>
  <c r="BC7" i="38"/>
  <c r="AG30" i="38"/>
  <c r="AG28" i="38"/>
  <c r="AG27" i="38"/>
  <c r="AG26" i="38"/>
  <c r="AG25" i="38"/>
  <c r="AG24" i="38"/>
  <c r="AG23" i="38"/>
  <c r="AG22" i="38"/>
  <c r="AG21" i="38"/>
  <c r="AG20" i="38"/>
  <c r="AG19" i="38"/>
  <c r="AG18" i="38"/>
  <c r="AG17" i="38"/>
  <c r="AG16" i="38"/>
  <c r="AG15" i="38"/>
  <c r="AG14" i="38"/>
  <c r="AG13" i="38"/>
  <c r="AG12" i="38"/>
  <c r="AG11" i="38"/>
  <c r="AG10" i="38"/>
  <c r="AG9" i="38"/>
  <c r="AG8" i="38"/>
  <c r="AG7" i="38"/>
  <c r="CE28" i="38"/>
  <c r="CD28" i="38"/>
  <c r="CF28" i="38" s="1"/>
  <c r="CE27" i="38"/>
  <c r="CD27" i="38"/>
  <c r="CF27" i="38" s="1"/>
  <c r="CE26" i="38"/>
  <c r="CD26" i="38"/>
  <c r="CF26" i="38" s="1"/>
  <c r="CE25" i="38"/>
  <c r="CD25" i="38"/>
  <c r="CF25" i="38" s="1"/>
  <c r="CF24" i="38"/>
  <c r="CE24" i="38"/>
  <c r="CD24" i="38"/>
  <c r="CE23" i="38"/>
  <c r="CD23" i="38"/>
  <c r="CF23" i="38" s="1"/>
  <c r="CE22" i="38"/>
  <c r="CD22" i="38"/>
  <c r="CF22" i="38" s="1"/>
  <c r="CE21" i="38"/>
  <c r="CD21" i="38"/>
  <c r="CF21" i="38" s="1"/>
  <c r="CF20" i="38"/>
  <c r="CE20" i="38"/>
  <c r="CD20" i="38"/>
  <c r="CE19" i="38"/>
  <c r="CD19" i="38"/>
  <c r="CF19" i="38" s="1"/>
  <c r="CE18" i="38"/>
  <c r="CD18" i="38"/>
  <c r="CF18" i="38" s="1"/>
  <c r="CE17" i="38"/>
  <c r="CD17" i="38"/>
  <c r="CF17" i="38" s="1"/>
  <c r="CE16" i="38"/>
  <c r="CD16" i="38"/>
  <c r="CF16" i="38" s="1"/>
  <c r="CE15" i="38"/>
  <c r="CD15" i="38"/>
  <c r="CF15" i="38" s="1"/>
  <c r="CE14" i="38"/>
  <c r="CD14" i="38"/>
  <c r="CF14" i="38" s="1"/>
  <c r="CF13" i="38"/>
  <c r="CE13" i="38"/>
  <c r="CD13" i="38"/>
  <c r="CE12" i="38"/>
  <c r="CD12" i="38"/>
  <c r="CF12" i="38" s="1"/>
  <c r="CE11" i="38"/>
  <c r="CD11" i="38"/>
  <c r="CF11" i="38" s="1"/>
  <c r="CE10" i="38"/>
  <c r="CD10" i="38"/>
  <c r="CF10" i="38" s="1"/>
  <c r="CE9" i="38"/>
  <c r="CD9" i="38"/>
  <c r="CF9" i="38" s="1"/>
  <c r="CF8" i="38"/>
  <c r="CE8" i="38"/>
  <c r="CD8" i="38"/>
  <c r="CE7" i="38"/>
  <c r="CD7" i="38"/>
  <c r="CF7" i="38" s="1"/>
  <c r="BI28" i="38"/>
  <c r="BH28" i="38"/>
  <c r="BJ28" i="38" s="1"/>
  <c r="BI27" i="38"/>
  <c r="BH27" i="38"/>
  <c r="BJ27" i="38" s="1"/>
  <c r="BJ26" i="38"/>
  <c r="BI26" i="38"/>
  <c r="BH26" i="38"/>
  <c r="BI25" i="38"/>
  <c r="BH25" i="38"/>
  <c r="BJ25" i="38" s="1"/>
  <c r="BI24" i="38"/>
  <c r="BH24" i="38"/>
  <c r="BJ24" i="38" s="1"/>
  <c r="BI23" i="38"/>
  <c r="BH23" i="38"/>
  <c r="BJ23" i="38" s="1"/>
  <c r="BI22" i="38"/>
  <c r="BH22" i="38"/>
  <c r="BJ22" i="38" s="1"/>
  <c r="BI21" i="38"/>
  <c r="BH21" i="38"/>
  <c r="BJ21" i="38" s="1"/>
  <c r="BI20" i="38"/>
  <c r="BH20" i="38"/>
  <c r="BJ20" i="38" s="1"/>
  <c r="BI19" i="38"/>
  <c r="BH19" i="38"/>
  <c r="BJ19" i="38" s="1"/>
  <c r="BI18" i="38"/>
  <c r="BH18" i="38"/>
  <c r="BJ18" i="38" s="1"/>
  <c r="BI17" i="38"/>
  <c r="BH17" i="38"/>
  <c r="BJ17" i="38" s="1"/>
  <c r="BI16" i="38"/>
  <c r="BH16" i="38"/>
  <c r="BJ16" i="38" s="1"/>
  <c r="BI15" i="38"/>
  <c r="BH15" i="38"/>
  <c r="BJ15" i="38" s="1"/>
  <c r="BI14" i="38"/>
  <c r="BH14" i="38"/>
  <c r="BJ14" i="38" s="1"/>
  <c r="BJ13" i="38"/>
  <c r="BI13" i="38"/>
  <c r="BH13" i="38"/>
  <c r="BI12" i="38"/>
  <c r="BH12" i="38"/>
  <c r="BJ12" i="38" s="1"/>
  <c r="BI11" i="38"/>
  <c r="BH11" i="38"/>
  <c r="BJ11" i="38" s="1"/>
  <c r="BJ10" i="38"/>
  <c r="BI10" i="38"/>
  <c r="BH10" i="38"/>
  <c r="BJ9" i="38"/>
  <c r="BI9" i="38"/>
  <c r="BH9" i="38"/>
  <c r="BI8" i="38"/>
  <c r="BH8" i="38"/>
  <c r="BJ8" i="38" s="1"/>
  <c r="BI7" i="38"/>
  <c r="BH7" i="38"/>
  <c r="BJ7" i="38" s="1"/>
  <c r="AM28" i="38"/>
  <c r="AL28" i="38"/>
  <c r="AN28" i="38" s="1"/>
  <c r="AM27" i="38"/>
  <c r="AL27" i="38"/>
  <c r="AN27" i="38" s="1"/>
  <c r="AM26" i="38"/>
  <c r="AL26" i="38"/>
  <c r="AN26" i="38" s="1"/>
  <c r="AM25" i="38"/>
  <c r="AL25" i="38"/>
  <c r="AN25" i="38" s="1"/>
  <c r="AM24" i="38"/>
  <c r="AL24" i="38"/>
  <c r="AN24" i="38" s="1"/>
  <c r="AM23" i="38"/>
  <c r="AL23" i="38"/>
  <c r="AN23" i="38" s="1"/>
  <c r="AM22" i="38"/>
  <c r="AL22" i="38"/>
  <c r="AN22" i="38" s="1"/>
  <c r="AM21" i="38"/>
  <c r="AL21" i="38"/>
  <c r="AN21" i="38" s="1"/>
  <c r="AM20" i="38"/>
  <c r="AL20" i="38"/>
  <c r="AN20" i="38" s="1"/>
  <c r="AM19" i="38"/>
  <c r="AL19" i="38"/>
  <c r="AN19" i="38" s="1"/>
  <c r="AM18" i="38"/>
  <c r="AL18" i="38"/>
  <c r="AN18" i="38" s="1"/>
  <c r="AM17" i="38"/>
  <c r="AL17" i="38"/>
  <c r="AN17" i="38" s="1"/>
  <c r="AM16" i="38"/>
  <c r="AL16" i="38"/>
  <c r="AN16" i="38" s="1"/>
  <c r="AM15" i="38"/>
  <c r="AL15" i="38"/>
  <c r="AN15" i="38" s="1"/>
  <c r="AM14" i="38"/>
  <c r="AL14" i="38"/>
  <c r="AN14" i="38" s="1"/>
  <c r="AM13" i="38"/>
  <c r="AL13" i="38"/>
  <c r="AN13" i="38" s="1"/>
  <c r="AM12" i="38"/>
  <c r="AL12" i="38"/>
  <c r="AN12" i="38" s="1"/>
  <c r="AM11" i="38"/>
  <c r="AL11" i="38"/>
  <c r="AN11" i="38" s="1"/>
  <c r="AM10" i="38"/>
  <c r="AL10" i="38"/>
  <c r="AN10" i="38" s="1"/>
  <c r="AM9" i="38"/>
  <c r="AL9" i="38"/>
  <c r="AN9" i="38" s="1"/>
  <c r="AM8" i="38"/>
  <c r="AL8" i="38"/>
  <c r="AN8" i="38" s="1"/>
  <c r="AM7" i="38"/>
  <c r="AL7" i="38"/>
  <c r="AN7" i="38" s="1"/>
  <c r="Q8" i="38"/>
  <c r="Q9" i="38"/>
  <c r="Q10" i="38"/>
  <c r="R10" i="38"/>
  <c r="Q11" i="38"/>
  <c r="Q12" i="38"/>
  <c r="Q13" i="38"/>
  <c r="Q14" i="38"/>
  <c r="Q15" i="38"/>
  <c r="Q16" i="38"/>
  <c r="Q17" i="38"/>
  <c r="Q18" i="38"/>
  <c r="Q19" i="38"/>
  <c r="Q20" i="38"/>
  <c r="Q21" i="38"/>
  <c r="Q22" i="38"/>
  <c r="Q23" i="38"/>
  <c r="R23" i="38"/>
  <c r="Q24" i="38"/>
  <c r="Q25" i="38"/>
  <c r="Q26" i="38"/>
  <c r="R26" i="38"/>
  <c r="Q27" i="38"/>
  <c r="Q28" i="38"/>
  <c r="Q7" i="38"/>
  <c r="M7" i="34"/>
  <c r="P8" i="38"/>
  <c r="R8" i="38" s="1"/>
  <c r="P9" i="38"/>
  <c r="R9" i="38" s="1"/>
  <c r="P10" i="38"/>
  <c r="P11" i="38"/>
  <c r="R11" i="38" s="1"/>
  <c r="P12" i="38"/>
  <c r="R12" i="38" s="1"/>
  <c r="P13" i="38"/>
  <c r="R13" i="38" s="1"/>
  <c r="P14" i="38"/>
  <c r="R14" i="38" s="1"/>
  <c r="P15" i="38"/>
  <c r="R15" i="38" s="1"/>
  <c r="P16" i="38"/>
  <c r="R16" i="38" s="1"/>
  <c r="P17" i="38"/>
  <c r="R17" i="38" s="1"/>
  <c r="P18" i="38"/>
  <c r="R18" i="38" s="1"/>
  <c r="P19" i="38"/>
  <c r="R19" i="38" s="1"/>
  <c r="P20" i="38"/>
  <c r="R20" i="38" s="1"/>
  <c r="P21" i="38"/>
  <c r="R21" i="38" s="1"/>
  <c r="P22" i="38"/>
  <c r="R22" i="38" s="1"/>
  <c r="P23" i="38"/>
  <c r="P24" i="38"/>
  <c r="R24" i="38" s="1"/>
  <c r="P25" i="38"/>
  <c r="R25" i="38" s="1"/>
  <c r="P26" i="38"/>
  <c r="P27" i="38"/>
  <c r="R27" i="38" s="1"/>
  <c r="P28" i="38"/>
  <c r="R28" i="38" s="1"/>
  <c r="P7" i="38"/>
  <c r="R7" i="38" s="1"/>
  <c r="M8" i="38"/>
  <c r="M9" i="38"/>
  <c r="M10" i="38"/>
  <c r="M11" i="38"/>
  <c r="M12" i="38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7" i="38"/>
  <c r="K8" i="38"/>
  <c r="K9" i="38"/>
  <c r="K10" i="38"/>
  <c r="K11" i="38"/>
  <c r="K12" i="38"/>
  <c r="K13" i="38"/>
  <c r="K14" i="38"/>
  <c r="K15" i="38"/>
  <c r="K16" i="38"/>
  <c r="K17" i="38"/>
  <c r="K18" i="38"/>
  <c r="K19" i="38"/>
  <c r="K20" i="38"/>
  <c r="K21" i="38"/>
  <c r="K22" i="38"/>
  <c r="K23" i="38"/>
  <c r="K24" i="38"/>
  <c r="K25" i="38"/>
  <c r="K26" i="38"/>
  <c r="K27" i="38"/>
  <c r="K28" i="38"/>
  <c r="K7" i="38"/>
  <c r="N7" i="34" l="1"/>
  <c r="L7" i="34"/>
  <c r="BZ30" i="38" l="1"/>
  <c r="BX30" i="38"/>
  <c r="BW30" i="38"/>
  <c r="BD30" i="38"/>
  <c r="BB30" i="38"/>
  <c r="BA30" i="38"/>
  <c r="AH30" i="38"/>
  <c r="AF30" i="38"/>
  <c r="AE30" i="38"/>
  <c r="CE30" i="38" l="1"/>
  <c r="CD30" i="38"/>
  <c r="CF30" i="38" s="1"/>
  <c r="BI30" i="38"/>
  <c r="BH30" i="38"/>
  <c r="BJ30" i="38" s="1"/>
  <c r="AM30" i="38"/>
  <c r="AL30" i="38"/>
  <c r="AN30" i="38" s="1"/>
  <c r="CI30" i="38"/>
  <c r="CK30" i="38" s="1"/>
  <c r="BM30" i="38"/>
  <c r="BO30" i="38" s="1"/>
  <c r="AR30" i="38"/>
  <c r="CJ30" i="38"/>
  <c r="BN30" i="38"/>
  <c r="AQ30" i="38"/>
  <c r="AS30" i="38" s="1"/>
  <c r="J30" i="38"/>
  <c r="CJ28" i="38"/>
  <c r="CI28" i="38"/>
  <c r="CK28" i="38" s="1"/>
  <c r="CJ27" i="38"/>
  <c r="CI27" i="38"/>
  <c r="CK27" i="38" s="1"/>
  <c r="CJ26" i="38"/>
  <c r="CI26" i="38"/>
  <c r="CK26" i="38" s="1"/>
  <c r="CJ25" i="38"/>
  <c r="CI25" i="38"/>
  <c r="CK25" i="38" s="1"/>
  <c r="CJ24" i="38"/>
  <c r="CI24" i="38"/>
  <c r="CK24" i="38" s="1"/>
  <c r="CJ23" i="38"/>
  <c r="CI23" i="38"/>
  <c r="CK23" i="38" s="1"/>
  <c r="CJ22" i="38"/>
  <c r="CI22" i="38"/>
  <c r="CK22" i="38" s="1"/>
  <c r="CJ21" i="38"/>
  <c r="CI21" i="38"/>
  <c r="CK21" i="38" s="1"/>
  <c r="CJ20" i="38"/>
  <c r="CI20" i="38"/>
  <c r="CK20" i="38" s="1"/>
  <c r="CJ19" i="38"/>
  <c r="CI19" i="38"/>
  <c r="CK19" i="38" s="1"/>
  <c r="CJ18" i="38"/>
  <c r="CI18" i="38"/>
  <c r="CK18" i="38" s="1"/>
  <c r="CJ17" i="38"/>
  <c r="CI17" i="38"/>
  <c r="CK17" i="38" s="1"/>
  <c r="CJ16" i="38"/>
  <c r="CI16" i="38"/>
  <c r="CK16" i="38" s="1"/>
  <c r="CJ15" i="38"/>
  <c r="CI15" i="38"/>
  <c r="CK15" i="38" s="1"/>
  <c r="CJ14" i="38"/>
  <c r="CI14" i="38"/>
  <c r="CK14" i="38" s="1"/>
  <c r="CJ13" i="38"/>
  <c r="CI13" i="38"/>
  <c r="CK13" i="38" s="1"/>
  <c r="CJ12" i="38"/>
  <c r="CI12" i="38"/>
  <c r="CK12" i="38" s="1"/>
  <c r="CJ11" i="38"/>
  <c r="CI11" i="38"/>
  <c r="CK11" i="38" s="1"/>
  <c r="CJ10" i="38"/>
  <c r="CI10" i="38"/>
  <c r="CK10" i="38" s="1"/>
  <c r="CJ9" i="38"/>
  <c r="CI9" i="38"/>
  <c r="CK9" i="38" s="1"/>
  <c r="CJ8" i="38"/>
  <c r="CI8" i="38"/>
  <c r="CK8" i="38" s="1"/>
  <c r="CJ7" i="38"/>
  <c r="CI7" i="38"/>
  <c r="CK7" i="38" s="1"/>
  <c r="BN28" i="38"/>
  <c r="BM28" i="38"/>
  <c r="BO28" i="38" s="1"/>
  <c r="BN27" i="38"/>
  <c r="BM27" i="38"/>
  <c r="BO27" i="38" s="1"/>
  <c r="BN26" i="38"/>
  <c r="BM26" i="38"/>
  <c r="BO26" i="38" s="1"/>
  <c r="BN25" i="38"/>
  <c r="BM25" i="38"/>
  <c r="BO25" i="38" s="1"/>
  <c r="BN24" i="38"/>
  <c r="BM24" i="38"/>
  <c r="BO24" i="38" s="1"/>
  <c r="BN23" i="38"/>
  <c r="BM23" i="38"/>
  <c r="BO23" i="38" s="1"/>
  <c r="BN22" i="38"/>
  <c r="BM22" i="38"/>
  <c r="BO22" i="38" s="1"/>
  <c r="BN21" i="38"/>
  <c r="BM21" i="38"/>
  <c r="BO21" i="38" s="1"/>
  <c r="BN20" i="38"/>
  <c r="BM20" i="38"/>
  <c r="BO20" i="38" s="1"/>
  <c r="BN19" i="38"/>
  <c r="BM19" i="38"/>
  <c r="BO19" i="38" s="1"/>
  <c r="BN18" i="38"/>
  <c r="BM18" i="38"/>
  <c r="BO18" i="38" s="1"/>
  <c r="BN17" i="38"/>
  <c r="BM17" i="38"/>
  <c r="BO17" i="38" s="1"/>
  <c r="BN16" i="38"/>
  <c r="BM16" i="38"/>
  <c r="BO16" i="38" s="1"/>
  <c r="BN15" i="38"/>
  <c r="BM15" i="38"/>
  <c r="BO15" i="38" s="1"/>
  <c r="BN14" i="38"/>
  <c r="BM14" i="38"/>
  <c r="BO14" i="38" s="1"/>
  <c r="BN13" i="38"/>
  <c r="BM13" i="38"/>
  <c r="BO13" i="38" s="1"/>
  <c r="BN12" i="38"/>
  <c r="BM12" i="38"/>
  <c r="BO12" i="38" s="1"/>
  <c r="BN11" i="38"/>
  <c r="BM11" i="38"/>
  <c r="BO11" i="38" s="1"/>
  <c r="BN10" i="38"/>
  <c r="BM10" i="38"/>
  <c r="BO10" i="38" s="1"/>
  <c r="BN9" i="38"/>
  <c r="BM9" i="38"/>
  <c r="BO9" i="38" s="1"/>
  <c r="BN8" i="38"/>
  <c r="BM8" i="38"/>
  <c r="BO8" i="38" s="1"/>
  <c r="BN7" i="38"/>
  <c r="BM7" i="38"/>
  <c r="BO7" i="38" s="1"/>
  <c r="AR28" i="38"/>
  <c r="AQ28" i="38"/>
  <c r="AS28" i="38" s="1"/>
  <c r="AR27" i="38"/>
  <c r="AQ27" i="38"/>
  <c r="AS27" i="38" s="1"/>
  <c r="AR26" i="38"/>
  <c r="AQ26" i="38"/>
  <c r="AS26" i="38" s="1"/>
  <c r="AR25" i="38"/>
  <c r="AQ25" i="38"/>
  <c r="AS25" i="38" s="1"/>
  <c r="AR24" i="38"/>
  <c r="AQ24" i="38"/>
  <c r="AS24" i="38" s="1"/>
  <c r="AR23" i="38"/>
  <c r="AQ23" i="38"/>
  <c r="AS23" i="38" s="1"/>
  <c r="AR22" i="38"/>
  <c r="AQ22" i="38"/>
  <c r="AS22" i="38" s="1"/>
  <c r="AR21" i="38"/>
  <c r="AQ21" i="38"/>
  <c r="AS21" i="38" s="1"/>
  <c r="AR20" i="38"/>
  <c r="AQ20" i="38"/>
  <c r="AS20" i="38" s="1"/>
  <c r="AR19" i="38"/>
  <c r="AQ19" i="38"/>
  <c r="AS19" i="38" s="1"/>
  <c r="AR18" i="38"/>
  <c r="AQ18" i="38"/>
  <c r="AS18" i="38" s="1"/>
  <c r="AR17" i="38"/>
  <c r="AQ17" i="38"/>
  <c r="AS17" i="38" s="1"/>
  <c r="AR16" i="38"/>
  <c r="AQ16" i="38"/>
  <c r="AS16" i="38" s="1"/>
  <c r="AR15" i="38"/>
  <c r="AQ15" i="38"/>
  <c r="AS15" i="38" s="1"/>
  <c r="AR14" i="38"/>
  <c r="AQ14" i="38"/>
  <c r="AS14" i="38" s="1"/>
  <c r="AR13" i="38"/>
  <c r="AQ13" i="38"/>
  <c r="AS13" i="38" s="1"/>
  <c r="AR12" i="38"/>
  <c r="AQ12" i="38"/>
  <c r="AS12" i="38" s="1"/>
  <c r="AR11" i="38"/>
  <c r="AQ11" i="38"/>
  <c r="AS11" i="38" s="1"/>
  <c r="AR10" i="38"/>
  <c r="AQ10" i="38"/>
  <c r="AS10" i="38" s="1"/>
  <c r="AR9" i="38"/>
  <c r="AQ9" i="38"/>
  <c r="AS9" i="38" s="1"/>
  <c r="AR8" i="38"/>
  <c r="AQ8" i="38"/>
  <c r="AS8" i="38" s="1"/>
  <c r="AR7" i="38"/>
  <c r="AQ7" i="38"/>
  <c r="AS7" i="38" s="1"/>
  <c r="V8" i="38"/>
  <c r="V9" i="38"/>
  <c r="V10" i="38"/>
  <c r="V11" i="38"/>
  <c r="V12" i="38"/>
  <c r="V13" i="38"/>
  <c r="V14" i="38"/>
  <c r="V15" i="38"/>
  <c r="V16" i="38"/>
  <c r="V17" i="38"/>
  <c r="V18" i="38"/>
  <c r="V19" i="38"/>
  <c r="V20" i="38"/>
  <c r="V21" i="38"/>
  <c r="V22" i="38"/>
  <c r="V23" i="38"/>
  <c r="V24" i="38"/>
  <c r="V25" i="38"/>
  <c r="V26" i="38"/>
  <c r="V27" i="38"/>
  <c r="V28" i="38"/>
  <c r="V7" i="38"/>
  <c r="U8" i="38"/>
  <c r="W8" i="38" s="1"/>
  <c r="U9" i="38"/>
  <c r="W9" i="38" s="1"/>
  <c r="U10" i="38"/>
  <c r="W10" i="38" s="1"/>
  <c r="U11" i="38"/>
  <c r="W11" i="38" s="1"/>
  <c r="U12" i="38"/>
  <c r="W12" i="38" s="1"/>
  <c r="U13" i="38"/>
  <c r="W13" i="38" s="1"/>
  <c r="U14" i="38"/>
  <c r="W14" i="38" s="1"/>
  <c r="U15" i="38"/>
  <c r="W15" i="38" s="1"/>
  <c r="U16" i="38"/>
  <c r="W16" i="38" s="1"/>
  <c r="U17" i="38"/>
  <c r="W17" i="38" s="1"/>
  <c r="U18" i="38"/>
  <c r="W18" i="38" s="1"/>
  <c r="U19" i="38"/>
  <c r="W19" i="38" s="1"/>
  <c r="U20" i="38"/>
  <c r="W20" i="38" s="1"/>
  <c r="U21" i="38"/>
  <c r="W21" i="38" s="1"/>
  <c r="U22" i="38"/>
  <c r="W22" i="38" s="1"/>
  <c r="U23" i="38"/>
  <c r="W23" i="38" s="1"/>
  <c r="U24" i="38"/>
  <c r="W24" i="38" s="1"/>
  <c r="U25" i="38"/>
  <c r="W25" i="38" s="1"/>
  <c r="U26" i="38"/>
  <c r="W26" i="38" s="1"/>
  <c r="U27" i="38"/>
  <c r="W27" i="38" s="1"/>
  <c r="U28" i="38"/>
  <c r="W28" i="38" s="1"/>
  <c r="U7" i="38"/>
  <c r="W7" i="38" s="1"/>
  <c r="K30" i="38" l="1"/>
  <c r="Q30" i="38"/>
  <c r="P30" i="38"/>
  <c r="R30" i="38" s="1"/>
  <c r="U30" i="38"/>
  <c r="M30" i="38"/>
  <c r="V30" i="38"/>
  <c r="W30" i="38"/>
  <c r="AA8" i="37"/>
  <c r="AA31" i="37"/>
  <c r="AZ85" i="37"/>
  <c r="AY85" i="37"/>
  <c r="BA85" i="37" s="1"/>
  <c r="AM85" i="37"/>
  <c r="AL85" i="37"/>
  <c r="AN85" i="37" s="1"/>
  <c r="AA85" i="37"/>
  <c r="Z85" i="37"/>
  <c r="Y85" i="37"/>
  <c r="M85" i="37"/>
  <c r="L85" i="37"/>
  <c r="N85" i="37" s="1"/>
  <c r="AZ84" i="37"/>
  <c r="AY84" i="37"/>
  <c r="BA84" i="37" s="1"/>
  <c r="AN84" i="37"/>
  <c r="AM84" i="37"/>
  <c r="AL84" i="37"/>
  <c r="Z84" i="37"/>
  <c r="Y84" i="37"/>
  <c r="AA84" i="37" s="1"/>
  <c r="N84" i="37"/>
  <c r="M84" i="37"/>
  <c r="L84" i="37"/>
  <c r="AZ83" i="37"/>
  <c r="AY83" i="37"/>
  <c r="BA83" i="37" s="1"/>
  <c r="AM83" i="37"/>
  <c r="AL83" i="37"/>
  <c r="AN83" i="37" s="1"/>
  <c r="Z83" i="37"/>
  <c r="Y83" i="37"/>
  <c r="AA83" i="37" s="1"/>
  <c r="M83" i="37"/>
  <c r="L83" i="37"/>
  <c r="N83" i="37" s="1"/>
  <c r="BA82" i="37"/>
  <c r="AZ82" i="37"/>
  <c r="AY82" i="37"/>
  <c r="AN82" i="37"/>
  <c r="AM82" i="37"/>
  <c r="AL82" i="37"/>
  <c r="Z82" i="37"/>
  <c r="Y82" i="37"/>
  <c r="AA82" i="37" s="1"/>
  <c r="M82" i="37"/>
  <c r="L82" i="37"/>
  <c r="N82" i="37" s="1"/>
  <c r="AZ81" i="37"/>
  <c r="AY81" i="37"/>
  <c r="BA81" i="37" s="1"/>
  <c r="AM81" i="37"/>
  <c r="AL81" i="37"/>
  <c r="AN81" i="37" s="1"/>
  <c r="Z81" i="37"/>
  <c r="Y81" i="37"/>
  <c r="AA81" i="37" s="1"/>
  <c r="M81" i="37"/>
  <c r="L81" i="37"/>
  <c r="N81" i="37" s="1"/>
  <c r="AZ76" i="37"/>
  <c r="AY76" i="37"/>
  <c r="BA76" i="37" s="1"/>
  <c r="AN76" i="37"/>
  <c r="AM76" i="37"/>
  <c r="AL76" i="37"/>
  <c r="Z76" i="37"/>
  <c r="Y76" i="37"/>
  <c r="AA76" i="37" s="1"/>
  <c r="M76" i="37"/>
  <c r="L76" i="37"/>
  <c r="N76" i="37" s="1"/>
  <c r="AZ75" i="37"/>
  <c r="AY75" i="37"/>
  <c r="BA75" i="37" s="1"/>
  <c r="AN75" i="37"/>
  <c r="AM75" i="37"/>
  <c r="AL75" i="37"/>
  <c r="Z75" i="37"/>
  <c r="Y75" i="37"/>
  <c r="AA75" i="37" s="1"/>
  <c r="M75" i="37"/>
  <c r="L75" i="37"/>
  <c r="N75" i="37" s="1"/>
  <c r="BA74" i="37"/>
  <c r="AZ74" i="37"/>
  <c r="AY74" i="37"/>
  <c r="AM74" i="37"/>
  <c r="AL74" i="37"/>
  <c r="AN74" i="37" s="1"/>
  <c r="Z74" i="37"/>
  <c r="Y74" i="37"/>
  <c r="AA74" i="37" s="1"/>
  <c r="M74" i="37"/>
  <c r="L74" i="37"/>
  <c r="N74" i="37" s="1"/>
  <c r="AZ73" i="37"/>
  <c r="AY73" i="37"/>
  <c r="BA73" i="37" s="1"/>
  <c r="AM73" i="37"/>
  <c r="AL73" i="37"/>
  <c r="AN73" i="37" s="1"/>
  <c r="AA73" i="37"/>
  <c r="Z73" i="37"/>
  <c r="Y73" i="37"/>
  <c r="M73" i="37"/>
  <c r="L73" i="37"/>
  <c r="N73" i="37" s="1"/>
  <c r="AZ72" i="37"/>
  <c r="AY72" i="37"/>
  <c r="BA72" i="37" s="1"/>
  <c r="AN72" i="37"/>
  <c r="AM72" i="37"/>
  <c r="AL72" i="37"/>
  <c r="Z72" i="37"/>
  <c r="Y72" i="37"/>
  <c r="AA72" i="37" s="1"/>
  <c r="N72" i="37"/>
  <c r="M72" i="37"/>
  <c r="L72" i="37"/>
  <c r="AZ71" i="37"/>
  <c r="AY71" i="37"/>
  <c r="BA71" i="37" s="1"/>
  <c r="AN71" i="37"/>
  <c r="AM71" i="37"/>
  <c r="AL71" i="37"/>
  <c r="Y71" i="37"/>
  <c r="AA71" i="37" s="1"/>
  <c r="M71" i="37"/>
  <c r="L71" i="37"/>
  <c r="N71" i="37" s="1"/>
  <c r="AZ70" i="37"/>
  <c r="AY70" i="37"/>
  <c r="BA70" i="37" s="1"/>
  <c r="AM70" i="37"/>
  <c r="AL70" i="37"/>
  <c r="AN70" i="37" s="1"/>
  <c r="Z70" i="37"/>
  <c r="Y70" i="37"/>
  <c r="AA70" i="37" s="1"/>
  <c r="M70" i="37"/>
  <c r="L70" i="37"/>
  <c r="N70" i="37" s="1"/>
  <c r="AZ69" i="37"/>
  <c r="AY69" i="37"/>
  <c r="BA69" i="37" s="1"/>
  <c r="AM69" i="37"/>
  <c r="AL69" i="37"/>
  <c r="AN69" i="37" s="1"/>
  <c r="Z69" i="37"/>
  <c r="Y69" i="37"/>
  <c r="AA69" i="37" s="1"/>
  <c r="M69" i="37"/>
  <c r="L69" i="37"/>
  <c r="N69" i="37" s="1"/>
  <c r="BA68" i="37"/>
  <c r="AZ68" i="37"/>
  <c r="AY68" i="37"/>
  <c r="AM68" i="37"/>
  <c r="AL68" i="37"/>
  <c r="AN68" i="37" s="1"/>
  <c r="Z68" i="37"/>
  <c r="Y68" i="37"/>
  <c r="AA68" i="37" s="1"/>
  <c r="M68" i="37"/>
  <c r="L68" i="37"/>
  <c r="N68" i="37" s="1"/>
  <c r="AZ67" i="37"/>
  <c r="AY67" i="37"/>
  <c r="BA67" i="37" s="1"/>
  <c r="AN67" i="37"/>
  <c r="AM67" i="37"/>
  <c r="AL67" i="37"/>
  <c r="AA67" i="37"/>
  <c r="Z67" i="37"/>
  <c r="Y67" i="37"/>
  <c r="M67" i="37"/>
  <c r="L67" i="37"/>
  <c r="N67" i="37" s="1"/>
  <c r="AZ66" i="37"/>
  <c r="AY66" i="37"/>
  <c r="BA66" i="37" s="1"/>
  <c r="AM66" i="37"/>
  <c r="AL66" i="37"/>
  <c r="AN66" i="37" s="1"/>
  <c r="Z66" i="37"/>
  <c r="Y66" i="37"/>
  <c r="AA66" i="37" s="1"/>
  <c r="M66" i="37"/>
  <c r="L66" i="37"/>
  <c r="N66" i="37" s="1"/>
  <c r="AZ65" i="37"/>
  <c r="AY65" i="37"/>
  <c r="BA65" i="37" s="1"/>
  <c r="AM65" i="37"/>
  <c r="AL65" i="37"/>
  <c r="AN65" i="37" s="1"/>
  <c r="Z65" i="37"/>
  <c r="Y65" i="37"/>
  <c r="AA65" i="37" s="1"/>
  <c r="M65" i="37"/>
  <c r="L65" i="37"/>
  <c r="N65" i="37" s="1"/>
  <c r="AZ64" i="37"/>
  <c r="AY64" i="37"/>
  <c r="BA64" i="37" s="1"/>
  <c r="AM64" i="37"/>
  <c r="AL64" i="37"/>
  <c r="AN64" i="37" s="1"/>
  <c r="Z64" i="37"/>
  <c r="Y64" i="37"/>
  <c r="AA64" i="37" s="1"/>
  <c r="M64" i="37"/>
  <c r="L64" i="37"/>
  <c r="N64" i="37" s="1"/>
  <c r="AZ63" i="37"/>
  <c r="AY63" i="37"/>
  <c r="BA63" i="37" s="1"/>
  <c r="AM63" i="37"/>
  <c r="AL63" i="37"/>
  <c r="AN63" i="37" s="1"/>
  <c r="AA63" i="37"/>
  <c r="Z63" i="37"/>
  <c r="Y63" i="37"/>
  <c r="M63" i="37"/>
  <c r="L63" i="37"/>
  <c r="N63" i="37" s="1"/>
  <c r="AZ62" i="37"/>
  <c r="AY62" i="37"/>
  <c r="BA62" i="37" s="1"/>
  <c r="AN62" i="37"/>
  <c r="AM62" i="37"/>
  <c r="AL62" i="37"/>
  <c r="Z62" i="37"/>
  <c r="Y62" i="37"/>
  <c r="AA62" i="37" s="1"/>
  <c r="N62" i="37"/>
  <c r="M62" i="37"/>
  <c r="L62" i="37"/>
  <c r="AZ61" i="37"/>
  <c r="AY61" i="37"/>
  <c r="BA61" i="37" s="1"/>
  <c r="AM61" i="37"/>
  <c r="AL61" i="37"/>
  <c r="AN61" i="37" s="1"/>
  <c r="Z61" i="37"/>
  <c r="Y61" i="37"/>
  <c r="AA61" i="37" s="1"/>
  <c r="M61" i="37"/>
  <c r="L61" i="37"/>
  <c r="N61" i="37" s="1"/>
  <c r="BA60" i="37"/>
  <c r="AZ60" i="37"/>
  <c r="AY60" i="37"/>
  <c r="AM60" i="37"/>
  <c r="AL60" i="37"/>
  <c r="AN60" i="37" s="1"/>
  <c r="Z60" i="37"/>
  <c r="Y60" i="37"/>
  <c r="AA60" i="37" s="1"/>
  <c r="M60" i="37"/>
  <c r="L60" i="37"/>
  <c r="N60" i="37" s="1"/>
  <c r="AZ59" i="37"/>
  <c r="AY59" i="37"/>
  <c r="BA59" i="37" s="1"/>
  <c r="AM59" i="37"/>
  <c r="AL59" i="37"/>
  <c r="AN59" i="37" s="1"/>
  <c r="Z59" i="37"/>
  <c r="Y59" i="37"/>
  <c r="AA59" i="37" s="1"/>
  <c r="M59" i="37"/>
  <c r="L59" i="37"/>
  <c r="N59" i="37" s="1"/>
  <c r="BA58" i="37"/>
  <c r="AZ58" i="37"/>
  <c r="AY58" i="37"/>
  <c r="AM58" i="37"/>
  <c r="AL58" i="37"/>
  <c r="AN58" i="37" s="1"/>
  <c r="Z58" i="37"/>
  <c r="Y58" i="37"/>
  <c r="AA58" i="37" s="1"/>
  <c r="N58" i="37"/>
  <c r="M58" i="37"/>
  <c r="L58" i="37"/>
  <c r="AZ57" i="37"/>
  <c r="AY57" i="37"/>
  <c r="BA57" i="37" s="1"/>
  <c r="AM57" i="37"/>
  <c r="AL57" i="37"/>
  <c r="AN57" i="37" s="1"/>
  <c r="AA57" i="37"/>
  <c r="Z57" i="37"/>
  <c r="Y57" i="37"/>
  <c r="M57" i="37"/>
  <c r="L57" i="37"/>
  <c r="N57" i="37" s="1"/>
  <c r="AZ56" i="37"/>
  <c r="AY56" i="37"/>
  <c r="BA56" i="37" s="1"/>
  <c r="AM56" i="37"/>
  <c r="AL56" i="37"/>
  <c r="AN56" i="37" s="1"/>
  <c r="Z56" i="37"/>
  <c r="Y56" i="37"/>
  <c r="AA56" i="37" s="1"/>
  <c r="M56" i="37"/>
  <c r="L56" i="37"/>
  <c r="N56" i="37" s="1"/>
  <c r="AZ55" i="37"/>
  <c r="AY55" i="37"/>
  <c r="BA55" i="37" s="1"/>
  <c r="AM55" i="37"/>
  <c r="AL55" i="37"/>
  <c r="AN55" i="37" s="1"/>
  <c r="Z55" i="37"/>
  <c r="Y55" i="37"/>
  <c r="AA55" i="37" s="1"/>
  <c r="M55" i="37"/>
  <c r="L55" i="37"/>
  <c r="N55" i="37" s="1"/>
  <c r="AZ54" i="37"/>
  <c r="AY54" i="37"/>
  <c r="BA54" i="37" s="1"/>
  <c r="AM54" i="37"/>
  <c r="AL54" i="37"/>
  <c r="AN54" i="37" s="1"/>
  <c r="Z54" i="37"/>
  <c r="Y54" i="37"/>
  <c r="AA54" i="37" s="1"/>
  <c r="N54" i="37"/>
  <c r="M54" i="37"/>
  <c r="L54" i="37"/>
  <c r="AZ53" i="37"/>
  <c r="AY53" i="37"/>
  <c r="BA53" i="37" s="1"/>
  <c r="AM53" i="37"/>
  <c r="AL53" i="37"/>
  <c r="AN53" i="37" s="1"/>
  <c r="AA53" i="37"/>
  <c r="Z53" i="37"/>
  <c r="Y53" i="37"/>
  <c r="M53" i="37"/>
  <c r="L53" i="37"/>
  <c r="N53" i="37" s="1"/>
  <c r="BA52" i="37"/>
  <c r="AZ52" i="37"/>
  <c r="AY52" i="37"/>
  <c r="AN52" i="37"/>
  <c r="AM52" i="37"/>
  <c r="AL52" i="37"/>
  <c r="Z52" i="37"/>
  <c r="Y52" i="37"/>
  <c r="AA52" i="37" s="1"/>
  <c r="M52" i="37"/>
  <c r="L52" i="37"/>
  <c r="N52" i="37" s="1"/>
  <c r="AZ51" i="37"/>
  <c r="AY51" i="37"/>
  <c r="BA51" i="37" s="1"/>
  <c r="AM51" i="37"/>
  <c r="AL51" i="37"/>
  <c r="AN51" i="37" s="1"/>
  <c r="Z51" i="37"/>
  <c r="Y51" i="37"/>
  <c r="AA51" i="37" s="1"/>
  <c r="M51" i="37"/>
  <c r="L51" i="37"/>
  <c r="N51" i="37" s="1"/>
  <c r="AZ50" i="37"/>
  <c r="AY50" i="37"/>
  <c r="BA50" i="37" s="1"/>
  <c r="AN50" i="37"/>
  <c r="AM50" i="37"/>
  <c r="AL50" i="37"/>
  <c r="Z50" i="37"/>
  <c r="Y50" i="37"/>
  <c r="AA50" i="37" s="1"/>
  <c r="N50" i="37"/>
  <c r="M50" i="37"/>
  <c r="L50" i="37"/>
  <c r="AZ49" i="37"/>
  <c r="AY49" i="37"/>
  <c r="BA49" i="37" s="1"/>
  <c r="AM49" i="37"/>
  <c r="AL49" i="37"/>
  <c r="AN49" i="37" s="1"/>
  <c r="AA49" i="37"/>
  <c r="Z49" i="37"/>
  <c r="Y49" i="37"/>
  <c r="M49" i="37"/>
  <c r="L49" i="37"/>
  <c r="N49" i="37" s="1"/>
  <c r="AZ48" i="37"/>
  <c r="AY48" i="37"/>
  <c r="BA48" i="37" s="1"/>
  <c r="AN48" i="37"/>
  <c r="AM48" i="37"/>
  <c r="AL48" i="37"/>
  <c r="Z48" i="37"/>
  <c r="Y48" i="37"/>
  <c r="AA48" i="37" s="1"/>
  <c r="N48" i="37"/>
  <c r="M48" i="37"/>
  <c r="L48" i="37"/>
  <c r="AZ47" i="37"/>
  <c r="AY47" i="37"/>
  <c r="BA47" i="37" s="1"/>
  <c r="AM47" i="37"/>
  <c r="AL47" i="37"/>
  <c r="AN47" i="37" s="1"/>
  <c r="AA47" i="37"/>
  <c r="Z47" i="37"/>
  <c r="Y47" i="37"/>
  <c r="M47" i="37"/>
  <c r="L47" i="37"/>
  <c r="N47" i="37" s="1"/>
  <c r="AZ46" i="37"/>
  <c r="AY46" i="37"/>
  <c r="BA46" i="37" s="1"/>
  <c r="AM46" i="37"/>
  <c r="AL46" i="37"/>
  <c r="AN46" i="37" s="1"/>
  <c r="Z46" i="37"/>
  <c r="Y46" i="37"/>
  <c r="AA46" i="37" s="1"/>
  <c r="N46" i="37"/>
  <c r="M46" i="37"/>
  <c r="L46" i="37"/>
  <c r="AZ45" i="37"/>
  <c r="AY45" i="37"/>
  <c r="BA45" i="37" s="1"/>
  <c r="AM45" i="37"/>
  <c r="AL45" i="37"/>
  <c r="AN45" i="37" s="1"/>
  <c r="AA45" i="37"/>
  <c r="Z45" i="37"/>
  <c r="Y45" i="37"/>
  <c r="M45" i="37"/>
  <c r="L45" i="37"/>
  <c r="N45" i="37" s="1"/>
  <c r="AZ44" i="37"/>
  <c r="AY44" i="37"/>
  <c r="BA44" i="37" s="1"/>
  <c r="AN44" i="37"/>
  <c r="AM44" i="37"/>
  <c r="AL44" i="37"/>
  <c r="Z44" i="37"/>
  <c r="Y44" i="37"/>
  <c r="AA44" i="37" s="1"/>
  <c r="N44" i="37"/>
  <c r="M44" i="37"/>
  <c r="L44" i="37"/>
  <c r="AZ43" i="37"/>
  <c r="AY43" i="37"/>
  <c r="BA43" i="37" s="1"/>
  <c r="AM43" i="37"/>
  <c r="AL43" i="37"/>
  <c r="AN43" i="37" s="1"/>
  <c r="AA43" i="37"/>
  <c r="Z43" i="37"/>
  <c r="Y43" i="37"/>
  <c r="M43" i="37"/>
  <c r="L43" i="37"/>
  <c r="N43" i="37" s="1"/>
  <c r="AZ42" i="37"/>
  <c r="AY42" i="37"/>
  <c r="BA42" i="37" s="1"/>
  <c r="AM42" i="37"/>
  <c r="AL42" i="37"/>
  <c r="AN42" i="37" s="1"/>
  <c r="Z42" i="37"/>
  <c r="Y42" i="37"/>
  <c r="AA42" i="37" s="1"/>
  <c r="N42" i="37"/>
  <c r="M42" i="37"/>
  <c r="L42" i="37"/>
  <c r="AZ41" i="37"/>
  <c r="AY41" i="37"/>
  <c r="BA41" i="37" s="1"/>
  <c r="AM41" i="37"/>
  <c r="AL41" i="37"/>
  <c r="AN41" i="37" s="1"/>
  <c r="AA41" i="37"/>
  <c r="Z41" i="37"/>
  <c r="Y41" i="37"/>
  <c r="M41" i="37"/>
  <c r="L41" i="37"/>
  <c r="N41" i="37" s="1"/>
  <c r="AZ40" i="37"/>
  <c r="AY40" i="37"/>
  <c r="BA40" i="37" s="1"/>
  <c r="AN40" i="37"/>
  <c r="AM40" i="37"/>
  <c r="AL40" i="37"/>
  <c r="Z40" i="37"/>
  <c r="Y40" i="37"/>
  <c r="AA40" i="37" s="1"/>
  <c r="N40" i="37"/>
  <c r="M40" i="37"/>
  <c r="L40" i="37"/>
  <c r="AZ39" i="37"/>
  <c r="AY39" i="37"/>
  <c r="BA39" i="37" s="1"/>
  <c r="AM39" i="37"/>
  <c r="AL39" i="37"/>
  <c r="AN39" i="37" s="1"/>
  <c r="AA39" i="37"/>
  <c r="Z39" i="37"/>
  <c r="Y39" i="37"/>
  <c r="M39" i="37"/>
  <c r="L39" i="37"/>
  <c r="N39" i="37" s="1"/>
  <c r="BA38" i="37"/>
  <c r="AZ38" i="37"/>
  <c r="AY38" i="37"/>
  <c r="AM38" i="37"/>
  <c r="AL38" i="37"/>
  <c r="AN38" i="37" s="1"/>
  <c r="Z38" i="37"/>
  <c r="Y38" i="37"/>
  <c r="AA38" i="37" s="1"/>
  <c r="M38" i="37"/>
  <c r="L38" i="37"/>
  <c r="N38" i="37" s="1"/>
  <c r="AZ37" i="37"/>
  <c r="AY37" i="37"/>
  <c r="BA37" i="37" s="1"/>
  <c r="AM37" i="37"/>
  <c r="AL37" i="37"/>
  <c r="AN37" i="37" s="1"/>
  <c r="Z37" i="37"/>
  <c r="Y37" i="37"/>
  <c r="AA37" i="37" s="1"/>
  <c r="M37" i="37"/>
  <c r="L37" i="37"/>
  <c r="N37" i="37" s="1"/>
  <c r="BA36" i="37"/>
  <c r="AZ36" i="37"/>
  <c r="AY36" i="37"/>
  <c r="AM36" i="37"/>
  <c r="AL36" i="37"/>
  <c r="AN36" i="37" s="1"/>
  <c r="Z36" i="37"/>
  <c r="Y36" i="37"/>
  <c r="AA36" i="37" s="1"/>
  <c r="M36" i="37"/>
  <c r="L36" i="37"/>
  <c r="N36" i="37" s="1"/>
  <c r="AZ35" i="37"/>
  <c r="AY35" i="37"/>
  <c r="BA35" i="37" s="1"/>
  <c r="AM35" i="37"/>
  <c r="AL35" i="37"/>
  <c r="AN35" i="37" s="1"/>
  <c r="Z35" i="37"/>
  <c r="Y35" i="37"/>
  <c r="AA35" i="37" s="1"/>
  <c r="M35" i="37"/>
  <c r="L35" i="37"/>
  <c r="N35" i="37" s="1"/>
  <c r="AZ34" i="37"/>
  <c r="AY34" i="37"/>
  <c r="BA34" i="37" s="1"/>
  <c r="AN34" i="37"/>
  <c r="AM34" i="37"/>
  <c r="AL34" i="37"/>
  <c r="Z34" i="37"/>
  <c r="Y34" i="37"/>
  <c r="AA34" i="37" s="1"/>
  <c r="M34" i="37"/>
  <c r="L34" i="37"/>
  <c r="N34" i="37" s="1"/>
  <c r="AZ33" i="37"/>
  <c r="AY33" i="37"/>
  <c r="BA33" i="37" s="1"/>
  <c r="AM33" i="37"/>
  <c r="AL33" i="37"/>
  <c r="AN33" i="37" s="1"/>
  <c r="Z33" i="37"/>
  <c r="Y33" i="37"/>
  <c r="AA33" i="37" s="1"/>
  <c r="M33" i="37"/>
  <c r="L33" i="37"/>
  <c r="N33" i="37" s="1"/>
  <c r="AZ32" i="37"/>
  <c r="AY32" i="37"/>
  <c r="BA32" i="37" s="1"/>
  <c r="AN32" i="37"/>
  <c r="AM32" i="37"/>
  <c r="AL32" i="37"/>
  <c r="Z32" i="37"/>
  <c r="Y32" i="37"/>
  <c r="AA32" i="37" s="1"/>
  <c r="M32" i="37"/>
  <c r="L32" i="37"/>
  <c r="N32" i="37" s="1"/>
  <c r="AZ31" i="37"/>
  <c r="AY31" i="37"/>
  <c r="BA31" i="37" s="1"/>
  <c r="AM31" i="37"/>
  <c r="AL31" i="37"/>
  <c r="AN31" i="37" s="1"/>
  <c r="Z31" i="37"/>
  <c r="Y31" i="37"/>
  <c r="M31" i="37"/>
  <c r="L31" i="37"/>
  <c r="N31" i="37" s="1"/>
  <c r="BA30" i="37"/>
  <c r="AZ30" i="37"/>
  <c r="AY30" i="37"/>
  <c r="AM30" i="37"/>
  <c r="AL30" i="37"/>
  <c r="AN30" i="37" s="1"/>
  <c r="Z30" i="37"/>
  <c r="Y30" i="37"/>
  <c r="AA30" i="37" s="1"/>
  <c r="M30" i="37"/>
  <c r="L30" i="37"/>
  <c r="N30" i="37" s="1"/>
  <c r="AZ29" i="37"/>
  <c r="AY29" i="37"/>
  <c r="BA29" i="37" s="1"/>
  <c r="AM29" i="37"/>
  <c r="AL29" i="37"/>
  <c r="AN29" i="37" s="1"/>
  <c r="AA29" i="37"/>
  <c r="Z29" i="37"/>
  <c r="Y29" i="37"/>
  <c r="M29" i="37"/>
  <c r="L29" i="37"/>
  <c r="N29" i="37" s="1"/>
  <c r="AZ28" i="37"/>
  <c r="AY28" i="37"/>
  <c r="BA28" i="37" s="1"/>
  <c r="AN28" i="37"/>
  <c r="AM28" i="37"/>
  <c r="AL28" i="37"/>
  <c r="Z28" i="37"/>
  <c r="Y28" i="37"/>
  <c r="AA28" i="37" s="1"/>
  <c r="M28" i="37"/>
  <c r="L28" i="37"/>
  <c r="N28" i="37" s="1"/>
  <c r="AZ27" i="37"/>
  <c r="AY27" i="37"/>
  <c r="BA27" i="37" s="1"/>
  <c r="AM27" i="37"/>
  <c r="AL27" i="37"/>
  <c r="AN27" i="37" s="1"/>
  <c r="AA27" i="37"/>
  <c r="Z27" i="37"/>
  <c r="Y27" i="37"/>
  <c r="M27" i="37"/>
  <c r="L27" i="37"/>
  <c r="N27" i="37" s="1"/>
  <c r="AZ26" i="37"/>
  <c r="AY26" i="37"/>
  <c r="BA26" i="37" s="1"/>
  <c r="AM26" i="37"/>
  <c r="AL26" i="37"/>
  <c r="AN26" i="37" s="1"/>
  <c r="Z26" i="37"/>
  <c r="Y26" i="37"/>
  <c r="AA26" i="37" s="1"/>
  <c r="M26" i="37"/>
  <c r="L26" i="37"/>
  <c r="N26" i="37" s="1"/>
  <c r="AZ25" i="37"/>
  <c r="AY25" i="37"/>
  <c r="BA25" i="37" s="1"/>
  <c r="AM25" i="37"/>
  <c r="AL25" i="37"/>
  <c r="AN25" i="37" s="1"/>
  <c r="AA25" i="37"/>
  <c r="Z25" i="37"/>
  <c r="Y25" i="37"/>
  <c r="M25" i="37"/>
  <c r="L25" i="37"/>
  <c r="N25" i="37" s="1"/>
  <c r="AZ24" i="37"/>
  <c r="AY24" i="37"/>
  <c r="BA24" i="37" s="1"/>
  <c r="AM24" i="37"/>
  <c r="AL24" i="37"/>
  <c r="AN24" i="37" s="1"/>
  <c r="Z24" i="37"/>
  <c r="Y24" i="37"/>
  <c r="AA24" i="37" s="1"/>
  <c r="M24" i="37"/>
  <c r="L24" i="37"/>
  <c r="N24" i="37" s="1"/>
  <c r="AZ23" i="37"/>
  <c r="AY23" i="37"/>
  <c r="BA23" i="37" s="1"/>
  <c r="AM23" i="37"/>
  <c r="AL23" i="37"/>
  <c r="AN23" i="37" s="1"/>
  <c r="AA23" i="37"/>
  <c r="Z23" i="37"/>
  <c r="Y23" i="37"/>
  <c r="M23" i="37"/>
  <c r="L23" i="37"/>
  <c r="N23" i="37" s="1"/>
  <c r="BA22" i="37"/>
  <c r="AZ22" i="37"/>
  <c r="AY22" i="37"/>
  <c r="AN22" i="37"/>
  <c r="AM22" i="37"/>
  <c r="AL22" i="37"/>
  <c r="Z22" i="37"/>
  <c r="Y22" i="37"/>
  <c r="AA22" i="37" s="1"/>
  <c r="M22" i="37"/>
  <c r="L22" i="37"/>
  <c r="N22" i="37" s="1"/>
  <c r="AZ21" i="37"/>
  <c r="AY21" i="37"/>
  <c r="BA21" i="37" s="1"/>
  <c r="AM21" i="37"/>
  <c r="AL21" i="37"/>
  <c r="AN21" i="37" s="1"/>
  <c r="Z21" i="37"/>
  <c r="Y21" i="37"/>
  <c r="AA21" i="37" s="1"/>
  <c r="M21" i="37"/>
  <c r="L21" i="37"/>
  <c r="N21" i="37" s="1"/>
  <c r="AZ20" i="37"/>
  <c r="AY20" i="37"/>
  <c r="BA20" i="37" s="1"/>
  <c r="AM20" i="37"/>
  <c r="AL20" i="37"/>
  <c r="AN20" i="37" s="1"/>
  <c r="Z20" i="37"/>
  <c r="Y20" i="37"/>
  <c r="AA20" i="37" s="1"/>
  <c r="M20" i="37"/>
  <c r="L20" i="37"/>
  <c r="N20" i="37" s="1"/>
  <c r="AZ19" i="37"/>
  <c r="AY19" i="37"/>
  <c r="BA19" i="37" s="1"/>
  <c r="AM19" i="37"/>
  <c r="AL19" i="37"/>
  <c r="AN19" i="37" s="1"/>
  <c r="Z19" i="37"/>
  <c r="Y19" i="37"/>
  <c r="AA19" i="37" s="1"/>
  <c r="M19" i="37"/>
  <c r="L19" i="37"/>
  <c r="N19" i="37" s="1"/>
  <c r="AZ18" i="37"/>
  <c r="AY18" i="37"/>
  <c r="BA18" i="37" s="1"/>
  <c r="AM18" i="37"/>
  <c r="AL18" i="37"/>
  <c r="AN18" i="37" s="1"/>
  <c r="Z18" i="37"/>
  <c r="Y18" i="37"/>
  <c r="AA18" i="37" s="1"/>
  <c r="M18" i="37"/>
  <c r="L18" i="37"/>
  <c r="N18" i="37" s="1"/>
  <c r="AZ17" i="37"/>
  <c r="AY17" i="37"/>
  <c r="BA17" i="37" s="1"/>
  <c r="AM17" i="37"/>
  <c r="AL17" i="37"/>
  <c r="AN17" i="37" s="1"/>
  <c r="Z17" i="37"/>
  <c r="Y17" i="37"/>
  <c r="AA17" i="37" s="1"/>
  <c r="M17" i="37"/>
  <c r="L17" i="37"/>
  <c r="N17" i="37" s="1"/>
  <c r="AZ16" i="37"/>
  <c r="AY16" i="37"/>
  <c r="BA16" i="37" s="1"/>
  <c r="AM16" i="37"/>
  <c r="AL16" i="37"/>
  <c r="AN16" i="37" s="1"/>
  <c r="Z16" i="37"/>
  <c r="Y16" i="37"/>
  <c r="AA16" i="37" s="1"/>
  <c r="M16" i="37"/>
  <c r="L16" i="37"/>
  <c r="N16" i="37" s="1"/>
  <c r="AZ15" i="37"/>
  <c r="AY15" i="37"/>
  <c r="BA15" i="37" s="1"/>
  <c r="AM15" i="37"/>
  <c r="AL15" i="37"/>
  <c r="AN15" i="37" s="1"/>
  <c r="AA15" i="37"/>
  <c r="Z15" i="37"/>
  <c r="Y15" i="37"/>
  <c r="M15" i="37"/>
  <c r="L15" i="37"/>
  <c r="N15" i="37" s="1"/>
  <c r="AZ14" i="37"/>
  <c r="AY14" i="37"/>
  <c r="BA14" i="37" s="1"/>
  <c r="AM14" i="37"/>
  <c r="AL14" i="37"/>
  <c r="AN14" i="37" s="1"/>
  <c r="Z14" i="37"/>
  <c r="Y14" i="37"/>
  <c r="AA14" i="37" s="1"/>
  <c r="M14" i="37"/>
  <c r="L14" i="37"/>
  <c r="N14" i="37" s="1"/>
  <c r="AZ13" i="37"/>
  <c r="AY13" i="37"/>
  <c r="BA13" i="37" s="1"/>
  <c r="AM13" i="37"/>
  <c r="AL13" i="37"/>
  <c r="AN13" i="37" s="1"/>
  <c r="AA13" i="37"/>
  <c r="Z13" i="37"/>
  <c r="Y13" i="37"/>
  <c r="M13" i="37"/>
  <c r="L13" i="37"/>
  <c r="N13" i="37" s="1"/>
  <c r="BA12" i="37"/>
  <c r="AZ12" i="37"/>
  <c r="AY12" i="37"/>
  <c r="AM12" i="37"/>
  <c r="AL12" i="37"/>
  <c r="AN12" i="37" s="1"/>
  <c r="Z12" i="37"/>
  <c r="Y12" i="37"/>
  <c r="AA12" i="37" s="1"/>
  <c r="M12" i="37"/>
  <c r="L12" i="37"/>
  <c r="N12" i="37" s="1"/>
  <c r="AZ11" i="37"/>
  <c r="AY11" i="37"/>
  <c r="BA11" i="37" s="1"/>
  <c r="AM11" i="37"/>
  <c r="AL11" i="37"/>
  <c r="AN11" i="37" s="1"/>
  <c r="AA11" i="37"/>
  <c r="Z11" i="37"/>
  <c r="Y11" i="37"/>
  <c r="M11" i="37"/>
  <c r="L11" i="37"/>
  <c r="N11" i="37" s="1"/>
  <c r="AZ10" i="37"/>
  <c r="AY10" i="37"/>
  <c r="BA10" i="37" s="1"/>
  <c r="AN10" i="37"/>
  <c r="AM10" i="37"/>
  <c r="AL10" i="37"/>
  <c r="Z10" i="37"/>
  <c r="Y10" i="37"/>
  <c r="AA10" i="37" s="1"/>
  <c r="M10" i="37"/>
  <c r="L10" i="37"/>
  <c r="N10" i="37" s="1"/>
  <c r="AZ9" i="37"/>
  <c r="AY9" i="37"/>
  <c r="BA9" i="37" s="1"/>
  <c r="AM9" i="37"/>
  <c r="AL9" i="37"/>
  <c r="AN9" i="37" s="1"/>
  <c r="AA9" i="37"/>
  <c r="Z9" i="37"/>
  <c r="Y9" i="37"/>
  <c r="M9" i="37"/>
  <c r="L9" i="37"/>
  <c r="N9" i="37" s="1"/>
  <c r="AZ8" i="37"/>
  <c r="AY8" i="37"/>
  <c r="BA8" i="37" s="1"/>
  <c r="AN8" i="37"/>
  <c r="AM8" i="37"/>
  <c r="AL8" i="37"/>
  <c r="Y8" i="37"/>
  <c r="M8" i="37"/>
  <c r="L8" i="37"/>
  <c r="N8" i="37" s="1"/>
  <c r="AZ7" i="37"/>
  <c r="AY7" i="37"/>
  <c r="BA7" i="37" s="1"/>
  <c r="AM7" i="37"/>
  <c r="AL7" i="37"/>
  <c r="AN7" i="37" s="1"/>
  <c r="AA7" i="37"/>
  <c r="Z7" i="37"/>
  <c r="Y7" i="37"/>
  <c r="M7" i="37"/>
  <c r="L7" i="37"/>
  <c r="N7" i="37" s="1"/>
  <c r="AZ85" i="36"/>
  <c r="AY85" i="36"/>
  <c r="BA85" i="36" s="1"/>
  <c r="AM85" i="36"/>
  <c r="AL85" i="36"/>
  <c r="AN85" i="36" s="1"/>
  <c r="Z85" i="36"/>
  <c r="Y85" i="36"/>
  <c r="AA85" i="36" s="1"/>
  <c r="M85" i="36"/>
  <c r="L85" i="36"/>
  <c r="N85" i="36" s="1"/>
  <c r="AZ84" i="36"/>
  <c r="AY84" i="36"/>
  <c r="BA84" i="36" s="1"/>
  <c r="AM84" i="36"/>
  <c r="AL84" i="36"/>
  <c r="AN84" i="36" s="1"/>
  <c r="Z84" i="36"/>
  <c r="Y84" i="36"/>
  <c r="AA84" i="36" s="1"/>
  <c r="M84" i="36"/>
  <c r="L84" i="36"/>
  <c r="N84" i="36" s="1"/>
  <c r="AZ83" i="36"/>
  <c r="AY83" i="36"/>
  <c r="BA83" i="36" s="1"/>
  <c r="AM83" i="36"/>
  <c r="AL83" i="36"/>
  <c r="AN83" i="36" s="1"/>
  <c r="Z83" i="36"/>
  <c r="Y83" i="36"/>
  <c r="AA83" i="36" s="1"/>
  <c r="M83" i="36"/>
  <c r="L83" i="36"/>
  <c r="N83" i="36" s="1"/>
  <c r="AZ82" i="36"/>
  <c r="AY82" i="36"/>
  <c r="BA82" i="36" s="1"/>
  <c r="AM82" i="36"/>
  <c r="AL82" i="36"/>
  <c r="AN82" i="36" s="1"/>
  <c r="Z82" i="36"/>
  <c r="Y82" i="36"/>
  <c r="AA82" i="36" s="1"/>
  <c r="M82" i="36"/>
  <c r="L82" i="36"/>
  <c r="N82" i="36" s="1"/>
  <c r="AZ81" i="36"/>
  <c r="AY81" i="36"/>
  <c r="BA81" i="36" s="1"/>
  <c r="AM81" i="36"/>
  <c r="AL81" i="36"/>
  <c r="AN81" i="36" s="1"/>
  <c r="AA81" i="36"/>
  <c r="Z81" i="36"/>
  <c r="Y81" i="36"/>
  <c r="M81" i="36"/>
  <c r="L81" i="36"/>
  <c r="N81" i="36" s="1"/>
  <c r="AZ76" i="36"/>
  <c r="AY76" i="36"/>
  <c r="BA76" i="36" s="1"/>
  <c r="AN76" i="36"/>
  <c r="AM76" i="36"/>
  <c r="AL76" i="36"/>
  <c r="Z76" i="36"/>
  <c r="Y76" i="36"/>
  <c r="AA76" i="36" s="1"/>
  <c r="M76" i="36"/>
  <c r="L76" i="36"/>
  <c r="N76" i="36" s="1"/>
  <c r="AZ75" i="36"/>
  <c r="AY75" i="36"/>
  <c r="BA75" i="36" s="1"/>
  <c r="AM75" i="36"/>
  <c r="AL75" i="36"/>
  <c r="AN75" i="36" s="1"/>
  <c r="AA75" i="36"/>
  <c r="Z75" i="36"/>
  <c r="Y75" i="36"/>
  <c r="M75" i="36"/>
  <c r="L75" i="36"/>
  <c r="N75" i="36" s="1"/>
  <c r="AZ74" i="36"/>
  <c r="AY74" i="36"/>
  <c r="BA74" i="36" s="1"/>
  <c r="AM74" i="36"/>
  <c r="AL74" i="36"/>
  <c r="AN74" i="36" s="1"/>
  <c r="Z74" i="36"/>
  <c r="Y74" i="36"/>
  <c r="AA74" i="36" s="1"/>
  <c r="M74" i="36"/>
  <c r="L74" i="36"/>
  <c r="N74" i="36" s="1"/>
  <c r="AZ73" i="36"/>
  <c r="AY73" i="36"/>
  <c r="BA73" i="36" s="1"/>
  <c r="AM73" i="36"/>
  <c r="AL73" i="36"/>
  <c r="AN73" i="36" s="1"/>
  <c r="AA73" i="36"/>
  <c r="Z73" i="36"/>
  <c r="Y73" i="36"/>
  <c r="M73" i="36"/>
  <c r="L73" i="36"/>
  <c r="N73" i="36" s="1"/>
  <c r="AZ72" i="36"/>
  <c r="AY72" i="36"/>
  <c r="BA72" i="36" s="1"/>
  <c r="AM72" i="36"/>
  <c r="AL72" i="36"/>
  <c r="AN72" i="36" s="1"/>
  <c r="Z72" i="36"/>
  <c r="Y72" i="36"/>
  <c r="AA72" i="36" s="1"/>
  <c r="M72" i="36"/>
  <c r="L72" i="36"/>
  <c r="N72" i="36" s="1"/>
  <c r="AZ71" i="36"/>
  <c r="AY71" i="36"/>
  <c r="BA71" i="36" s="1"/>
  <c r="AM71" i="36"/>
  <c r="AL71" i="36"/>
  <c r="AN71" i="36" s="1"/>
  <c r="AA71" i="36"/>
  <c r="Z71" i="36"/>
  <c r="Y71" i="36"/>
  <c r="M71" i="36"/>
  <c r="L71" i="36"/>
  <c r="N71" i="36" s="1"/>
  <c r="AZ70" i="36"/>
  <c r="AY70" i="36"/>
  <c r="BA70" i="36" s="1"/>
  <c r="AM70" i="36"/>
  <c r="AL70" i="36"/>
  <c r="AN70" i="36" s="1"/>
  <c r="Z70" i="36"/>
  <c r="Y70" i="36"/>
  <c r="AA70" i="36" s="1"/>
  <c r="M70" i="36"/>
  <c r="L70" i="36"/>
  <c r="N70" i="36" s="1"/>
  <c r="AZ69" i="36"/>
  <c r="AY69" i="36"/>
  <c r="BA69" i="36" s="1"/>
  <c r="AM69" i="36"/>
  <c r="AL69" i="36"/>
  <c r="AN69" i="36" s="1"/>
  <c r="Z69" i="36"/>
  <c r="Y69" i="36"/>
  <c r="AA69" i="36" s="1"/>
  <c r="M69" i="36"/>
  <c r="L69" i="36"/>
  <c r="N69" i="36" s="1"/>
  <c r="AZ68" i="36"/>
  <c r="AY68" i="36"/>
  <c r="BA68" i="36" s="1"/>
  <c r="AN68" i="36"/>
  <c r="AM68" i="36"/>
  <c r="AL68" i="36"/>
  <c r="Z68" i="36"/>
  <c r="Y68" i="36"/>
  <c r="AA68" i="36" s="1"/>
  <c r="M68" i="36"/>
  <c r="L68" i="36"/>
  <c r="N68" i="36" s="1"/>
  <c r="AZ67" i="36"/>
  <c r="AY67" i="36"/>
  <c r="BA67" i="36" s="1"/>
  <c r="AM67" i="36"/>
  <c r="AL67" i="36"/>
  <c r="AN67" i="36" s="1"/>
  <c r="AA67" i="36"/>
  <c r="Z67" i="36"/>
  <c r="Y67" i="36"/>
  <c r="M67" i="36"/>
  <c r="L67" i="36"/>
  <c r="N67" i="36" s="1"/>
  <c r="AZ66" i="36"/>
  <c r="AY66" i="36"/>
  <c r="BA66" i="36" s="1"/>
  <c r="AM66" i="36"/>
  <c r="AL66" i="36"/>
  <c r="AN66" i="36" s="1"/>
  <c r="Z66" i="36"/>
  <c r="Y66" i="36"/>
  <c r="AA66" i="36" s="1"/>
  <c r="M66" i="36"/>
  <c r="L66" i="36"/>
  <c r="N66" i="36" s="1"/>
  <c r="AZ65" i="36"/>
  <c r="AY65" i="36"/>
  <c r="BA65" i="36" s="1"/>
  <c r="AM65" i="36"/>
  <c r="AL65" i="36"/>
  <c r="AN65" i="36" s="1"/>
  <c r="AA65" i="36"/>
  <c r="Z65" i="36"/>
  <c r="Y65" i="36"/>
  <c r="M65" i="36"/>
  <c r="L65" i="36"/>
  <c r="N65" i="36" s="1"/>
  <c r="AZ64" i="36"/>
  <c r="AY64" i="36"/>
  <c r="BA64" i="36" s="1"/>
  <c r="AM64" i="36"/>
  <c r="AL64" i="36"/>
  <c r="AN64" i="36" s="1"/>
  <c r="Z64" i="36"/>
  <c r="Y64" i="36"/>
  <c r="AA64" i="36" s="1"/>
  <c r="M64" i="36"/>
  <c r="L64" i="36"/>
  <c r="N64" i="36" s="1"/>
  <c r="AZ63" i="36"/>
  <c r="AY63" i="36"/>
  <c r="BA63" i="36" s="1"/>
  <c r="AM63" i="36"/>
  <c r="AL63" i="36"/>
  <c r="AN63" i="36" s="1"/>
  <c r="AA63" i="36"/>
  <c r="Z63" i="36"/>
  <c r="Y63" i="36"/>
  <c r="M63" i="36"/>
  <c r="L63" i="36"/>
  <c r="N63" i="36" s="1"/>
  <c r="AZ62" i="36"/>
  <c r="AY62" i="36"/>
  <c r="BA62" i="36" s="1"/>
  <c r="AN62" i="36"/>
  <c r="AM62" i="36"/>
  <c r="AL62" i="36"/>
  <c r="Z62" i="36"/>
  <c r="Y62" i="36"/>
  <c r="AA62" i="36" s="1"/>
  <c r="M62" i="36"/>
  <c r="L62" i="36"/>
  <c r="N62" i="36" s="1"/>
  <c r="AZ61" i="36"/>
  <c r="AY61" i="36"/>
  <c r="BA61" i="36" s="1"/>
  <c r="AM61" i="36"/>
  <c r="AL61" i="36"/>
  <c r="AN61" i="36" s="1"/>
  <c r="AA61" i="36"/>
  <c r="Z61" i="36"/>
  <c r="Y61" i="36"/>
  <c r="M61" i="36"/>
  <c r="L61" i="36"/>
  <c r="N61" i="36" s="1"/>
  <c r="AZ60" i="36"/>
  <c r="AY60" i="36"/>
  <c r="BA60" i="36" s="1"/>
  <c r="AN60" i="36"/>
  <c r="AM60" i="36"/>
  <c r="AL60" i="36"/>
  <c r="Z60" i="36"/>
  <c r="Y60" i="36"/>
  <c r="AA60" i="36" s="1"/>
  <c r="M60" i="36"/>
  <c r="L60" i="36"/>
  <c r="N60" i="36" s="1"/>
  <c r="AZ59" i="36"/>
  <c r="AY59" i="36"/>
  <c r="BA59" i="36" s="1"/>
  <c r="AM59" i="36"/>
  <c r="AL59" i="36"/>
  <c r="AN59" i="36" s="1"/>
  <c r="AA59" i="36"/>
  <c r="Z59" i="36"/>
  <c r="Y59" i="36"/>
  <c r="M59" i="36"/>
  <c r="L59" i="36"/>
  <c r="N59" i="36" s="1"/>
  <c r="AZ58" i="36"/>
  <c r="AY58" i="36"/>
  <c r="BA58" i="36" s="1"/>
  <c r="AM58" i="36"/>
  <c r="AL58" i="36"/>
  <c r="AN58" i="36" s="1"/>
  <c r="Z58" i="36"/>
  <c r="Y58" i="36"/>
  <c r="AA58" i="36" s="1"/>
  <c r="M58" i="36"/>
  <c r="L58" i="36"/>
  <c r="N58" i="36" s="1"/>
  <c r="AZ57" i="36"/>
  <c r="AY57" i="36"/>
  <c r="BA57" i="36" s="1"/>
  <c r="AM57" i="36"/>
  <c r="AL57" i="36"/>
  <c r="AN57" i="36" s="1"/>
  <c r="Z57" i="36"/>
  <c r="Y57" i="36"/>
  <c r="AA57" i="36" s="1"/>
  <c r="M57" i="36"/>
  <c r="L57" i="36"/>
  <c r="N57" i="36" s="1"/>
  <c r="AZ56" i="36"/>
  <c r="AY56" i="36"/>
  <c r="BA56" i="36" s="1"/>
  <c r="AN56" i="36"/>
  <c r="AM56" i="36"/>
  <c r="AL56" i="36"/>
  <c r="Z56" i="36"/>
  <c r="Y56" i="36"/>
  <c r="AA56" i="36" s="1"/>
  <c r="M56" i="36"/>
  <c r="L56" i="36"/>
  <c r="N56" i="36" s="1"/>
  <c r="AZ55" i="36"/>
  <c r="AY55" i="36"/>
  <c r="BA55" i="36" s="1"/>
  <c r="AM55" i="36"/>
  <c r="AL55" i="36"/>
  <c r="AN55" i="36" s="1"/>
  <c r="AA55" i="36"/>
  <c r="Z55" i="36"/>
  <c r="Y55" i="36"/>
  <c r="M55" i="36"/>
  <c r="L55" i="36"/>
  <c r="N55" i="36" s="1"/>
  <c r="AZ54" i="36"/>
  <c r="AY54" i="36"/>
  <c r="BA54" i="36" s="1"/>
  <c r="AM54" i="36"/>
  <c r="AL54" i="36"/>
  <c r="AN54" i="36" s="1"/>
  <c r="Z54" i="36"/>
  <c r="Y54" i="36"/>
  <c r="AA54" i="36" s="1"/>
  <c r="M54" i="36"/>
  <c r="L54" i="36"/>
  <c r="N54" i="36" s="1"/>
  <c r="AZ53" i="36"/>
  <c r="AY53" i="36"/>
  <c r="BA53" i="36" s="1"/>
  <c r="AM53" i="36"/>
  <c r="AL53" i="36"/>
  <c r="AN53" i="36" s="1"/>
  <c r="AA53" i="36"/>
  <c r="Z53" i="36"/>
  <c r="Y53" i="36"/>
  <c r="M53" i="36"/>
  <c r="L53" i="36"/>
  <c r="N53" i="36" s="1"/>
  <c r="AZ52" i="36"/>
  <c r="AY52" i="36"/>
  <c r="BA52" i="36" s="1"/>
  <c r="AM52" i="36"/>
  <c r="AL52" i="36"/>
  <c r="AN52" i="36" s="1"/>
  <c r="Z52" i="36"/>
  <c r="Y52" i="36"/>
  <c r="AA52" i="36" s="1"/>
  <c r="M52" i="36"/>
  <c r="L52" i="36"/>
  <c r="N52" i="36" s="1"/>
  <c r="AZ51" i="36"/>
  <c r="AY51" i="36"/>
  <c r="BA51" i="36" s="1"/>
  <c r="AM51" i="36"/>
  <c r="AL51" i="36"/>
  <c r="AN51" i="36" s="1"/>
  <c r="AA51" i="36"/>
  <c r="Z51" i="36"/>
  <c r="Y51" i="36"/>
  <c r="M51" i="36"/>
  <c r="L51" i="36"/>
  <c r="N51" i="36" s="1"/>
  <c r="AZ50" i="36"/>
  <c r="AY50" i="36"/>
  <c r="BA50" i="36" s="1"/>
  <c r="AN50" i="36"/>
  <c r="AM50" i="36"/>
  <c r="AL50" i="36"/>
  <c r="Z50" i="36"/>
  <c r="Y50" i="36"/>
  <c r="AA50" i="36" s="1"/>
  <c r="M50" i="36"/>
  <c r="L50" i="36"/>
  <c r="N50" i="36" s="1"/>
  <c r="AZ49" i="36"/>
  <c r="AY49" i="36"/>
  <c r="BA49" i="36" s="1"/>
  <c r="AM49" i="36"/>
  <c r="AL49" i="36"/>
  <c r="AN49" i="36" s="1"/>
  <c r="Z49" i="36"/>
  <c r="Y49" i="36"/>
  <c r="AA49" i="36" s="1"/>
  <c r="M49" i="36"/>
  <c r="L49" i="36"/>
  <c r="N49" i="36" s="1"/>
  <c r="AZ48" i="36"/>
  <c r="AY48" i="36"/>
  <c r="BA48" i="36" s="1"/>
  <c r="AM48" i="36"/>
  <c r="AL48" i="36"/>
  <c r="AN48" i="36" s="1"/>
  <c r="Z48" i="36"/>
  <c r="Y48" i="36"/>
  <c r="AA48" i="36" s="1"/>
  <c r="M48" i="36"/>
  <c r="L48" i="36"/>
  <c r="N48" i="36" s="1"/>
  <c r="AZ47" i="36"/>
  <c r="AY47" i="36"/>
  <c r="BA47" i="36" s="1"/>
  <c r="AM47" i="36"/>
  <c r="AL47" i="36"/>
  <c r="AN47" i="36" s="1"/>
  <c r="AA47" i="36"/>
  <c r="Z47" i="36"/>
  <c r="Y47" i="36"/>
  <c r="M47" i="36"/>
  <c r="L47" i="36"/>
  <c r="N47" i="36" s="1"/>
  <c r="AZ46" i="36"/>
  <c r="AY46" i="36"/>
  <c r="BA46" i="36" s="1"/>
  <c r="AN46" i="36"/>
  <c r="AM46" i="36"/>
  <c r="AL46" i="36"/>
  <c r="Z46" i="36"/>
  <c r="Y46" i="36"/>
  <c r="AA46" i="36" s="1"/>
  <c r="M46" i="36"/>
  <c r="L46" i="36"/>
  <c r="N46" i="36" s="1"/>
  <c r="AZ45" i="36"/>
  <c r="AY45" i="36"/>
  <c r="BA45" i="36" s="1"/>
  <c r="AM45" i="36"/>
  <c r="AL45" i="36"/>
  <c r="AN45" i="36" s="1"/>
  <c r="AA45" i="36"/>
  <c r="Z45" i="36"/>
  <c r="Y45" i="36"/>
  <c r="M45" i="36"/>
  <c r="L45" i="36"/>
  <c r="N45" i="36" s="1"/>
  <c r="AZ44" i="36"/>
  <c r="AY44" i="36"/>
  <c r="BA44" i="36" s="1"/>
  <c r="AN44" i="36"/>
  <c r="AM44" i="36"/>
  <c r="AL44" i="36"/>
  <c r="Z44" i="36"/>
  <c r="Y44" i="36"/>
  <c r="AA44" i="36" s="1"/>
  <c r="M44" i="36"/>
  <c r="L44" i="36"/>
  <c r="N44" i="36" s="1"/>
  <c r="AZ43" i="36"/>
  <c r="AY43" i="36"/>
  <c r="BA43" i="36" s="1"/>
  <c r="AM43" i="36"/>
  <c r="AL43" i="36"/>
  <c r="AN43" i="36" s="1"/>
  <c r="AA43" i="36"/>
  <c r="Z43" i="36"/>
  <c r="Y43" i="36"/>
  <c r="M43" i="36"/>
  <c r="L43" i="36"/>
  <c r="N43" i="36" s="1"/>
  <c r="AZ42" i="36"/>
  <c r="AY42" i="36"/>
  <c r="BA42" i="36" s="1"/>
  <c r="AN42" i="36"/>
  <c r="AM42" i="36"/>
  <c r="AL42" i="36"/>
  <c r="Z42" i="36"/>
  <c r="Y42" i="36"/>
  <c r="AA42" i="36" s="1"/>
  <c r="M42" i="36"/>
  <c r="L42" i="36"/>
  <c r="N42" i="36" s="1"/>
  <c r="AZ41" i="36"/>
  <c r="AY41" i="36"/>
  <c r="BA41" i="36" s="1"/>
  <c r="AM41" i="36"/>
  <c r="AL41" i="36"/>
  <c r="AN41" i="36" s="1"/>
  <c r="AA41" i="36"/>
  <c r="Z41" i="36"/>
  <c r="Y41" i="36"/>
  <c r="M41" i="36"/>
  <c r="L41" i="36"/>
  <c r="N41" i="36" s="1"/>
  <c r="AZ40" i="36"/>
  <c r="AY40" i="36"/>
  <c r="BA40" i="36" s="1"/>
  <c r="AM40" i="36"/>
  <c r="AL40" i="36"/>
  <c r="AN40" i="36" s="1"/>
  <c r="Z40" i="36"/>
  <c r="Y40" i="36"/>
  <c r="AA40" i="36" s="1"/>
  <c r="M40" i="36"/>
  <c r="L40" i="36"/>
  <c r="N40" i="36" s="1"/>
  <c r="AZ39" i="36"/>
  <c r="AY39" i="36"/>
  <c r="BA39" i="36" s="1"/>
  <c r="AM39" i="36"/>
  <c r="AL39" i="36"/>
  <c r="AN39" i="36" s="1"/>
  <c r="AA39" i="36"/>
  <c r="Z39" i="36"/>
  <c r="Y39" i="36"/>
  <c r="N39" i="36"/>
  <c r="M39" i="36"/>
  <c r="L39" i="36"/>
  <c r="AZ38" i="36"/>
  <c r="AY38" i="36"/>
  <c r="BA38" i="36" s="1"/>
  <c r="AM38" i="36"/>
  <c r="AL38" i="36"/>
  <c r="AN38" i="36" s="1"/>
  <c r="Z38" i="36"/>
  <c r="Y38" i="36"/>
  <c r="AA38" i="36" s="1"/>
  <c r="M38" i="36"/>
  <c r="L38" i="36"/>
  <c r="N38" i="36" s="1"/>
  <c r="AZ37" i="36"/>
  <c r="AY37" i="36"/>
  <c r="BA37" i="36" s="1"/>
  <c r="AM37" i="36"/>
  <c r="AL37" i="36"/>
  <c r="AN37" i="36" s="1"/>
  <c r="Z37" i="36"/>
  <c r="Y37" i="36"/>
  <c r="AA37" i="36" s="1"/>
  <c r="M37" i="36"/>
  <c r="L37" i="36"/>
  <c r="N37" i="36" s="1"/>
  <c r="AZ36" i="36"/>
  <c r="AY36" i="36"/>
  <c r="BA36" i="36" s="1"/>
  <c r="AN36" i="36"/>
  <c r="AM36" i="36"/>
  <c r="AL36" i="36"/>
  <c r="Z36" i="36"/>
  <c r="Y36" i="36"/>
  <c r="AA36" i="36" s="1"/>
  <c r="M36" i="36"/>
  <c r="L36" i="36"/>
  <c r="N36" i="36" s="1"/>
  <c r="AZ35" i="36"/>
  <c r="AY35" i="36"/>
  <c r="BA35" i="36" s="1"/>
  <c r="AM35" i="36"/>
  <c r="AL35" i="36"/>
  <c r="AN35" i="36" s="1"/>
  <c r="Z35" i="36"/>
  <c r="Y35" i="36"/>
  <c r="AA35" i="36" s="1"/>
  <c r="N35" i="36"/>
  <c r="M35" i="36"/>
  <c r="L35" i="36"/>
  <c r="AZ34" i="36"/>
  <c r="AY34" i="36"/>
  <c r="BA34" i="36" s="1"/>
  <c r="AN34" i="36"/>
  <c r="AM34" i="36"/>
  <c r="AL34" i="36"/>
  <c r="Z34" i="36"/>
  <c r="Y34" i="36"/>
  <c r="AA34" i="36" s="1"/>
  <c r="M34" i="36"/>
  <c r="L34" i="36"/>
  <c r="N34" i="36" s="1"/>
  <c r="AZ33" i="36"/>
  <c r="AY33" i="36"/>
  <c r="BA33" i="36" s="1"/>
  <c r="AM33" i="36"/>
  <c r="AL33" i="36"/>
  <c r="AN33" i="36" s="1"/>
  <c r="AA33" i="36"/>
  <c r="Z33" i="36"/>
  <c r="Y33" i="36"/>
  <c r="M33" i="36"/>
  <c r="L33" i="36"/>
  <c r="N33" i="36" s="1"/>
  <c r="AZ32" i="36"/>
  <c r="AY32" i="36"/>
  <c r="BA32" i="36" s="1"/>
  <c r="AM32" i="36"/>
  <c r="AL32" i="36"/>
  <c r="AN32" i="36" s="1"/>
  <c r="Z32" i="36"/>
  <c r="Y32" i="36"/>
  <c r="AA32" i="36" s="1"/>
  <c r="M32" i="36"/>
  <c r="L32" i="36"/>
  <c r="N32" i="36" s="1"/>
  <c r="AZ31" i="36"/>
  <c r="AY31" i="36"/>
  <c r="BA31" i="36" s="1"/>
  <c r="AM31" i="36"/>
  <c r="AL31" i="36"/>
  <c r="AN31" i="36" s="1"/>
  <c r="AA31" i="36"/>
  <c r="Z31" i="36"/>
  <c r="Y31" i="36"/>
  <c r="M31" i="36"/>
  <c r="L31" i="36"/>
  <c r="N31" i="36" s="1"/>
  <c r="AZ30" i="36"/>
  <c r="AY30" i="36"/>
  <c r="BA30" i="36" s="1"/>
  <c r="AN30" i="36"/>
  <c r="AM30" i="36"/>
  <c r="AL30" i="36"/>
  <c r="Z30" i="36"/>
  <c r="Y30" i="36"/>
  <c r="AA30" i="36" s="1"/>
  <c r="M30" i="36"/>
  <c r="L30" i="36"/>
  <c r="N30" i="36" s="1"/>
  <c r="AZ29" i="36"/>
  <c r="AY29" i="36"/>
  <c r="BA29" i="36" s="1"/>
  <c r="AM29" i="36"/>
  <c r="AL29" i="36"/>
  <c r="AN29" i="36" s="1"/>
  <c r="Z29" i="36"/>
  <c r="Y29" i="36"/>
  <c r="AA29" i="36" s="1"/>
  <c r="N29" i="36"/>
  <c r="M29" i="36"/>
  <c r="L29" i="36"/>
  <c r="AZ28" i="36"/>
  <c r="AY28" i="36"/>
  <c r="BA28" i="36" s="1"/>
  <c r="AN28" i="36"/>
  <c r="AM28" i="36"/>
  <c r="AL28" i="36"/>
  <c r="Z28" i="36"/>
  <c r="Y28" i="36"/>
  <c r="AA28" i="36" s="1"/>
  <c r="M28" i="36"/>
  <c r="L28" i="36"/>
  <c r="N28" i="36" s="1"/>
  <c r="AZ27" i="36"/>
  <c r="AY27" i="36"/>
  <c r="BA27" i="36" s="1"/>
  <c r="AM27" i="36"/>
  <c r="AL27" i="36"/>
  <c r="AN27" i="36" s="1"/>
  <c r="Z27" i="36"/>
  <c r="Y27" i="36"/>
  <c r="AA27" i="36" s="1"/>
  <c r="M27" i="36"/>
  <c r="L27" i="36"/>
  <c r="N27" i="36" s="1"/>
  <c r="AZ26" i="36"/>
  <c r="AY26" i="36"/>
  <c r="BA26" i="36" s="1"/>
  <c r="AM26" i="36"/>
  <c r="AL26" i="36"/>
  <c r="AN26" i="36" s="1"/>
  <c r="Z26" i="36"/>
  <c r="Y26" i="36"/>
  <c r="AA26" i="36" s="1"/>
  <c r="M26" i="36"/>
  <c r="L26" i="36"/>
  <c r="N26" i="36" s="1"/>
  <c r="AZ25" i="36"/>
  <c r="AY25" i="36"/>
  <c r="BA25" i="36" s="1"/>
  <c r="AM25" i="36"/>
  <c r="AL25" i="36"/>
  <c r="AN25" i="36" s="1"/>
  <c r="AA25" i="36"/>
  <c r="Z25" i="36"/>
  <c r="Y25" i="36"/>
  <c r="M25" i="36"/>
  <c r="L25" i="36"/>
  <c r="N25" i="36" s="1"/>
  <c r="AZ24" i="36"/>
  <c r="AY24" i="36"/>
  <c r="BA24" i="36" s="1"/>
  <c r="AN24" i="36"/>
  <c r="AM24" i="36"/>
  <c r="AL24" i="36"/>
  <c r="Z24" i="36"/>
  <c r="Y24" i="36"/>
  <c r="AA24" i="36" s="1"/>
  <c r="M24" i="36"/>
  <c r="L24" i="36"/>
  <c r="N24" i="36" s="1"/>
  <c r="AZ23" i="36"/>
  <c r="AY23" i="36"/>
  <c r="BA23" i="36" s="1"/>
  <c r="AM23" i="36"/>
  <c r="AL23" i="36"/>
  <c r="AN23" i="36" s="1"/>
  <c r="Z23" i="36"/>
  <c r="Y23" i="36"/>
  <c r="AA23" i="36" s="1"/>
  <c r="N23" i="36"/>
  <c r="M23" i="36"/>
  <c r="L23" i="36"/>
  <c r="AZ22" i="36"/>
  <c r="AY22" i="36"/>
  <c r="BA22" i="36" s="1"/>
  <c r="AN22" i="36"/>
  <c r="AM22" i="36"/>
  <c r="AL22" i="36"/>
  <c r="Z22" i="36"/>
  <c r="Y22" i="36"/>
  <c r="AA22" i="36" s="1"/>
  <c r="M22" i="36"/>
  <c r="L22" i="36"/>
  <c r="N22" i="36" s="1"/>
  <c r="AZ21" i="36"/>
  <c r="AY21" i="36"/>
  <c r="BA21" i="36" s="1"/>
  <c r="AM21" i="36"/>
  <c r="AL21" i="36"/>
  <c r="AN21" i="36" s="1"/>
  <c r="Z21" i="36"/>
  <c r="Y21" i="36"/>
  <c r="AA21" i="36" s="1"/>
  <c r="N21" i="36"/>
  <c r="M21" i="36"/>
  <c r="L21" i="36"/>
  <c r="AZ20" i="36"/>
  <c r="AY20" i="36"/>
  <c r="BA20" i="36" s="1"/>
  <c r="AM20" i="36"/>
  <c r="AL20" i="36"/>
  <c r="AN20" i="36" s="1"/>
  <c r="Z20" i="36"/>
  <c r="Y20" i="36"/>
  <c r="AA20" i="36" s="1"/>
  <c r="M20" i="36"/>
  <c r="L20" i="36"/>
  <c r="N20" i="36" s="1"/>
  <c r="AZ19" i="36"/>
  <c r="AY19" i="36"/>
  <c r="BA19" i="36" s="1"/>
  <c r="AM19" i="36"/>
  <c r="AL19" i="36"/>
  <c r="AN19" i="36" s="1"/>
  <c r="AA19" i="36"/>
  <c r="Z19" i="36"/>
  <c r="Y19" i="36"/>
  <c r="N19" i="36"/>
  <c r="M19" i="36"/>
  <c r="L19" i="36"/>
  <c r="AZ18" i="36"/>
  <c r="AY18" i="36"/>
  <c r="BA18" i="36" s="1"/>
  <c r="AN18" i="36"/>
  <c r="AM18" i="36"/>
  <c r="AL18" i="36"/>
  <c r="Z18" i="36"/>
  <c r="Y18" i="36"/>
  <c r="AA18" i="36" s="1"/>
  <c r="M18" i="36"/>
  <c r="L18" i="36"/>
  <c r="N18" i="36" s="1"/>
  <c r="AZ17" i="36"/>
  <c r="AY17" i="36"/>
  <c r="BA17" i="36" s="1"/>
  <c r="AM17" i="36"/>
  <c r="AL17" i="36"/>
  <c r="AN17" i="36" s="1"/>
  <c r="AA17" i="36"/>
  <c r="Z17" i="36"/>
  <c r="Y17" i="36"/>
  <c r="N17" i="36"/>
  <c r="M17" i="36"/>
  <c r="L17" i="36"/>
  <c r="AZ16" i="36"/>
  <c r="AY16" i="36"/>
  <c r="BA16" i="36" s="1"/>
  <c r="AN16" i="36"/>
  <c r="AM16" i="36"/>
  <c r="AL16" i="36"/>
  <c r="Z16" i="36"/>
  <c r="Y16" i="36"/>
  <c r="AA16" i="36" s="1"/>
  <c r="M16" i="36"/>
  <c r="L16" i="36"/>
  <c r="N16" i="36" s="1"/>
  <c r="AZ15" i="36"/>
  <c r="AY15" i="36"/>
  <c r="BA15" i="36" s="1"/>
  <c r="AM15" i="36"/>
  <c r="AL15" i="36"/>
  <c r="AN15" i="36" s="1"/>
  <c r="Z15" i="36"/>
  <c r="Y15" i="36"/>
  <c r="AA15" i="36" s="1"/>
  <c r="M15" i="36"/>
  <c r="L15" i="36"/>
  <c r="N15" i="36" s="1"/>
  <c r="AZ14" i="36"/>
  <c r="AY14" i="36"/>
  <c r="BA14" i="36" s="1"/>
  <c r="AM14" i="36"/>
  <c r="AL14" i="36"/>
  <c r="AN14" i="36" s="1"/>
  <c r="Z14" i="36"/>
  <c r="Y14" i="36"/>
  <c r="AA14" i="36" s="1"/>
  <c r="M14" i="36"/>
  <c r="L14" i="36"/>
  <c r="N14" i="36" s="1"/>
  <c r="AZ13" i="36"/>
  <c r="AY13" i="36"/>
  <c r="BA13" i="36" s="1"/>
  <c r="AM13" i="36"/>
  <c r="AL13" i="36"/>
  <c r="AN13" i="36" s="1"/>
  <c r="AA13" i="36"/>
  <c r="Z13" i="36"/>
  <c r="Y13" i="36"/>
  <c r="M13" i="36"/>
  <c r="L13" i="36"/>
  <c r="N13" i="36" s="1"/>
  <c r="AZ12" i="36"/>
  <c r="AY12" i="36"/>
  <c r="BA12" i="36" s="1"/>
  <c r="AM12" i="36"/>
  <c r="AL12" i="36"/>
  <c r="AN12" i="36" s="1"/>
  <c r="Z12" i="36"/>
  <c r="Y12" i="36"/>
  <c r="AA12" i="36" s="1"/>
  <c r="M12" i="36"/>
  <c r="L12" i="36"/>
  <c r="N12" i="36" s="1"/>
  <c r="AZ11" i="36"/>
  <c r="AY11" i="36"/>
  <c r="BA11" i="36" s="1"/>
  <c r="AM11" i="36"/>
  <c r="AL11" i="36"/>
  <c r="AN11" i="36" s="1"/>
  <c r="AA11" i="36"/>
  <c r="Z11" i="36"/>
  <c r="Y11" i="36"/>
  <c r="M11" i="36"/>
  <c r="L11" i="36"/>
  <c r="N11" i="36" s="1"/>
  <c r="AZ10" i="36"/>
  <c r="AY10" i="36"/>
  <c r="BA10" i="36" s="1"/>
  <c r="AM10" i="36"/>
  <c r="AL10" i="36"/>
  <c r="AN10" i="36" s="1"/>
  <c r="Z10" i="36"/>
  <c r="Y10" i="36"/>
  <c r="AA10" i="36" s="1"/>
  <c r="M10" i="36"/>
  <c r="L10" i="36"/>
  <c r="N10" i="36" s="1"/>
  <c r="AZ9" i="36"/>
  <c r="AY9" i="36"/>
  <c r="BA9" i="36" s="1"/>
  <c r="AM9" i="36"/>
  <c r="AL9" i="36"/>
  <c r="AN9" i="36" s="1"/>
  <c r="Z9" i="36"/>
  <c r="Y9" i="36"/>
  <c r="AA9" i="36" s="1"/>
  <c r="N9" i="36"/>
  <c r="M9" i="36"/>
  <c r="L9" i="36"/>
  <c r="AZ8" i="36"/>
  <c r="AY8" i="36"/>
  <c r="BA8" i="36" s="1"/>
  <c r="AN8" i="36"/>
  <c r="AM8" i="36"/>
  <c r="AL8" i="36"/>
  <c r="Z8" i="36"/>
  <c r="Y8" i="36"/>
  <c r="AA8" i="36" s="1"/>
  <c r="M8" i="36"/>
  <c r="L8" i="36"/>
  <c r="N8" i="36" s="1"/>
  <c r="AZ7" i="36"/>
  <c r="AY7" i="36"/>
  <c r="BA7" i="36" s="1"/>
  <c r="AM7" i="36"/>
  <c r="AL7" i="36"/>
  <c r="AN7" i="36" s="1"/>
  <c r="AA7" i="36"/>
  <c r="Z7" i="36"/>
  <c r="Y7" i="36"/>
  <c r="N7" i="36"/>
  <c r="M7" i="36"/>
  <c r="L7" i="36"/>
  <c r="Y85" i="35"/>
  <c r="AA85" i="35" s="1"/>
  <c r="AZ85" i="35"/>
  <c r="AY85" i="35"/>
  <c r="BA85" i="35" s="1"/>
  <c r="AM85" i="35"/>
  <c r="AL85" i="35"/>
  <c r="AN85" i="35" s="1"/>
  <c r="Z85" i="35"/>
  <c r="M85" i="35"/>
  <c r="L85" i="35"/>
  <c r="N85" i="35" s="1"/>
  <c r="AZ84" i="35"/>
  <c r="AY84" i="35"/>
  <c r="BA84" i="35" s="1"/>
  <c r="AM84" i="35"/>
  <c r="AL84" i="35"/>
  <c r="AN84" i="35" s="1"/>
  <c r="Z84" i="35"/>
  <c r="Y84" i="35"/>
  <c r="AA84" i="35" s="1"/>
  <c r="M84" i="35"/>
  <c r="L84" i="35"/>
  <c r="N84" i="35" s="1"/>
  <c r="AZ83" i="35"/>
  <c r="AY83" i="35"/>
  <c r="BA83" i="35" s="1"/>
  <c r="AM83" i="35"/>
  <c r="AL83" i="35"/>
  <c r="AN83" i="35" s="1"/>
  <c r="Z83" i="35"/>
  <c r="Y83" i="35"/>
  <c r="AA83" i="35" s="1"/>
  <c r="M83" i="35"/>
  <c r="L83" i="35"/>
  <c r="N83" i="35" s="1"/>
  <c r="AZ82" i="35"/>
  <c r="AY82" i="35"/>
  <c r="BA82" i="35" s="1"/>
  <c r="AM82" i="35"/>
  <c r="AL82" i="35"/>
  <c r="AN82" i="35" s="1"/>
  <c r="Z82" i="35"/>
  <c r="Y82" i="35"/>
  <c r="AA82" i="35" s="1"/>
  <c r="M82" i="35"/>
  <c r="L82" i="35"/>
  <c r="N82" i="35" s="1"/>
  <c r="AZ81" i="35"/>
  <c r="AY81" i="35"/>
  <c r="BA81" i="35" s="1"/>
  <c r="AM81" i="35"/>
  <c r="AL81" i="35"/>
  <c r="AN81" i="35" s="1"/>
  <c r="Z81" i="35"/>
  <c r="Y81" i="35"/>
  <c r="AA81" i="35" s="1"/>
  <c r="M81" i="35"/>
  <c r="L81" i="35"/>
  <c r="N81" i="35" s="1"/>
  <c r="AZ76" i="35"/>
  <c r="AY76" i="35"/>
  <c r="BA76" i="35" s="1"/>
  <c r="AM76" i="35"/>
  <c r="AL76" i="35"/>
  <c r="AN76" i="35" s="1"/>
  <c r="Z76" i="35"/>
  <c r="Y76" i="35"/>
  <c r="AA76" i="35" s="1"/>
  <c r="M76" i="35"/>
  <c r="L76" i="35"/>
  <c r="N76" i="35" s="1"/>
  <c r="AZ75" i="35"/>
  <c r="AY75" i="35"/>
  <c r="BA75" i="35" s="1"/>
  <c r="AM75" i="35"/>
  <c r="AL75" i="35"/>
  <c r="AN75" i="35" s="1"/>
  <c r="Z75" i="35"/>
  <c r="Y75" i="35"/>
  <c r="AA75" i="35" s="1"/>
  <c r="M75" i="35"/>
  <c r="L75" i="35"/>
  <c r="N75" i="35" s="1"/>
  <c r="AZ74" i="35"/>
  <c r="AY74" i="35"/>
  <c r="BA74" i="35" s="1"/>
  <c r="AN74" i="35"/>
  <c r="AM74" i="35"/>
  <c r="AL74" i="35"/>
  <c r="Z74" i="35"/>
  <c r="Y74" i="35"/>
  <c r="AA74" i="35" s="1"/>
  <c r="M74" i="35"/>
  <c r="L74" i="35"/>
  <c r="N74" i="35" s="1"/>
  <c r="AZ73" i="35"/>
  <c r="AY73" i="35"/>
  <c r="BA73" i="35" s="1"/>
  <c r="AM73" i="35"/>
  <c r="AL73" i="35"/>
  <c r="AN73" i="35" s="1"/>
  <c r="Z73" i="35"/>
  <c r="Y73" i="35"/>
  <c r="AA73" i="35" s="1"/>
  <c r="M73" i="35"/>
  <c r="L73" i="35"/>
  <c r="N73" i="35" s="1"/>
  <c r="AZ72" i="35"/>
  <c r="AY72" i="35"/>
  <c r="BA72" i="35" s="1"/>
  <c r="AM72" i="35"/>
  <c r="AL72" i="35"/>
  <c r="AN72" i="35" s="1"/>
  <c r="AA72" i="35"/>
  <c r="Z72" i="35"/>
  <c r="Y72" i="35"/>
  <c r="M72" i="35"/>
  <c r="L72" i="35"/>
  <c r="N72" i="35" s="1"/>
  <c r="BA71" i="35"/>
  <c r="AZ71" i="35"/>
  <c r="AY71" i="35"/>
  <c r="AM71" i="35"/>
  <c r="AL71" i="35"/>
  <c r="AN71" i="35" s="1"/>
  <c r="Z71" i="35"/>
  <c r="Y71" i="35"/>
  <c r="AA71" i="35" s="1"/>
  <c r="M71" i="35"/>
  <c r="L71" i="35"/>
  <c r="N71" i="35" s="1"/>
  <c r="AZ70" i="35"/>
  <c r="AY70" i="35"/>
  <c r="BA70" i="35" s="1"/>
  <c r="AM70" i="35"/>
  <c r="AL70" i="35"/>
  <c r="AN70" i="35" s="1"/>
  <c r="Z70" i="35"/>
  <c r="Y70" i="35"/>
  <c r="AA70" i="35" s="1"/>
  <c r="M70" i="35"/>
  <c r="L70" i="35"/>
  <c r="N70" i="35" s="1"/>
  <c r="AZ69" i="35"/>
  <c r="AY69" i="35"/>
  <c r="BA69" i="35" s="1"/>
  <c r="AM69" i="35"/>
  <c r="AL69" i="35"/>
  <c r="AN69" i="35" s="1"/>
  <c r="Z69" i="35"/>
  <c r="Y69" i="35"/>
  <c r="AA69" i="35" s="1"/>
  <c r="M69" i="35"/>
  <c r="L69" i="35"/>
  <c r="N69" i="35" s="1"/>
  <c r="AZ68" i="35"/>
  <c r="AY68" i="35"/>
  <c r="BA68" i="35" s="1"/>
  <c r="AM68" i="35"/>
  <c r="AL68" i="35"/>
  <c r="AN68" i="35" s="1"/>
  <c r="Z68" i="35"/>
  <c r="Y68" i="35"/>
  <c r="AA68" i="35" s="1"/>
  <c r="M68" i="35"/>
  <c r="L68" i="35"/>
  <c r="N68" i="35" s="1"/>
  <c r="BA67" i="35"/>
  <c r="AZ67" i="35"/>
  <c r="AY67" i="35"/>
  <c r="AM67" i="35"/>
  <c r="AL67" i="35"/>
  <c r="AN67" i="35" s="1"/>
  <c r="Z67" i="35"/>
  <c r="Y67" i="35"/>
  <c r="AA67" i="35" s="1"/>
  <c r="M67" i="35"/>
  <c r="L67" i="35"/>
  <c r="N67" i="35" s="1"/>
  <c r="AZ66" i="35"/>
  <c r="AY66" i="35"/>
  <c r="BA66" i="35" s="1"/>
  <c r="AM66" i="35"/>
  <c r="AL66" i="35"/>
  <c r="AN66" i="35" s="1"/>
  <c r="Z66" i="35"/>
  <c r="Y66" i="35"/>
  <c r="AA66" i="35" s="1"/>
  <c r="N66" i="35"/>
  <c r="M66" i="35"/>
  <c r="L66" i="35"/>
  <c r="BA65" i="35"/>
  <c r="AZ65" i="35"/>
  <c r="AY65" i="35"/>
  <c r="AM65" i="35"/>
  <c r="AL65" i="35"/>
  <c r="AN65" i="35" s="1"/>
  <c r="Z65" i="35"/>
  <c r="Y65" i="35"/>
  <c r="AA65" i="35" s="1"/>
  <c r="M65" i="35"/>
  <c r="L65" i="35"/>
  <c r="N65" i="35" s="1"/>
  <c r="AZ64" i="35"/>
  <c r="AY64" i="35"/>
  <c r="BA64" i="35" s="1"/>
  <c r="AM64" i="35"/>
  <c r="AL64" i="35"/>
  <c r="AN64" i="35" s="1"/>
  <c r="Z64" i="35"/>
  <c r="Y64" i="35"/>
  <c r="AA64" i="35" s="1"/>
  <c r="M64" i="35"/>
  <c r="L64" i="35"/>
  <c r="N64" i="35" s="1"/>
  <c r="AZ63" i="35"/>
  <c r="AY63" i="35"/>
  <c r="BA63" i="35" s="1"/>
  <c r="AM63" i="35"/>
  <c r="AL63" i="35"/>
  <c r="AN63" i="35" s="1"/>
  <c r="Z63" i="35"/>
  <c r="Y63" i="35"/>
  <c r="AA63" i="35" s="1"/>
  <c r="M63" i="35"/>
  <c r="L63" i="35"/>
  <c r="N63" i="35" s="1"/>
  <c r="AZ62" i="35"/>
  <c r="AY62" i="35"/>
  <c r="BA62" i="35" s="1"/>
  <c r="AM62" i="35"/>
  <c r="AL62" i="35"/>
  <c r="AN62" i="35" s="1"/>
  <c r="Z62" i="35"/>
  <c r="Y62" i="35"/>
  <c r="AA62" i="35" s="1"/>
  <c r="N62" i="35"/>
  <c r="M62" i="35"/>
  <c r="L62" i="35"/>
  <c r="AZ61" i="35"/>
  <c r="AY61" i="35"/>
  <c r="BA61" i="35" s="1"/>
  <c r="AM61" i="35"/>
  <c r="AL61" i="35"/>
  <c r="AN61" i="35" s="1"/>
  <c r="Z61" i="35"/>
  <c r="Y61" i="35"/>
  <c r="AA61" i="35" s="1"/>
  <c r="M61" i="35"/>
  <c r="L61" i="35"/>
  <c r="N61" i="35" s="1"/>
  <c r="AZ60" i="35"/>
  <c r="AY60" i="35"/>
  <c r="BA60" i="35" s="1"/>
  <c r="AM60" i="35"/>
  <c r="AL60" i="35"/>
  <c r="AN60" i="35" s="1"/>
  <c r="Z60" i="35"/>
  <c r="Y60" i="35"/>
  <c r="AA60" i="35" s="1"/>
  <c r="M60" i="35"/>
  <c r="L60" i="35"/>
  <c r="N60" i="35" s="1"/>
  <c r="AZ59" i="35"/>
  <c r="AY59" i="35"/>
  <c r="BA59" i="35" s="1"/>
  <c r="AM59" i="35"/>
  <c r="AL59" i="35"/>
  <c r="AN59" i="35" s="1"/>
  <c r="Z59" i="35"/>
  <c r="Y59" i="35"/>
  <c r="AA59" i="35" s="1"/>
  <c r="M59" i="35"/>
  <c r="L59" i="35"/>
  <c r="N59" i="35" s="1"/>
  <c r="AZ58" i="35"/>
  <c r="AY58" i="35"/>
  <c r="BA58" i="35" s="1"/>
  <c r="AM58" i="35"/>
  <c r="AL58" i="35"/>
  <c r="AN58" i="35" s="1"/>
  <c r="AA58" i="35"/>
  <c r="Z58" i="35"/>
  <c r="Y58" i="35"/>
  <c r="M58" i="35"/>
  <c r="L58" i="35"/>
  <c r="N58" i="35" s="1"/>
  <c r="BA57" i="35"/>
  <c r="AZ57" i="35"/>
  <c r="AY57" i="35"/>
  <c r="AM57" i="35"/>
  <c r="AL57" i="35"/>
  <c r="AN57" i="35" s="1"/>
  <c r="Z57" i="35"/>
  <c r="Y57" i="35"/>
  <c r="AA57" i="35" s="1"/>
  <c r="M57" i="35"/>
  <c r="L57" i="35"/>
  <c r="N57" i="35" s="1"/>
  <c r="AZ56" i="35"/>
  <c r="AY56" i="35"/>
  <c r="BA56" i="35" s="1"/>
  <c r="AM56" i="35"/>
  <c r="AL56" i="35"/>
  <c r="AN56" i="35" s="1"/>
  <c r="AA56" i="35"/>
  <c r="Z56" i="35"/>
  <c r="Y56" i="35"/>
  <c r="M56" i="35"/>
  <c r="L56" i="35"/>
  <c r="N56" i="35" s="1"/>
  <c r="AZ55" i="35"/>
  <c r="AY55" i="35"/>
  <c r="BA55" i="35" s="1"/>
  <c r="AM55" i="35"/>
  <c r="AL55" i="35"/>
  <c r="AN55" i="35" s="1"/>
  <c r="Z55" i="35"/>
  <c r="Y55" i="35"/>
  <c r="AA55" i="35" s="1"/>
  <c r="M55" i="35"/>
  <c r="L55" i="35"/>
  <c r="N55" i="35" s="1"/>
  <c r="AZ54" i="35"/>
  <c r="AY54" i="35"/>
  <c r="BA54" i="35" s="1"/>
  <c r="AM54" i="35"/>
  <c r="AL54" i="35"/>
  <c r="AN54" i="35" s="1"/>
  <c r="Z54" i="35"/>
  <c r="Y54" i="35"/>
  <c r="AA54" i="35" s="1"/>
  <c r="N54" i="35"/>
  <c r="M54" i="35"/>
  <c r="L54" i="35"/>
  <c r="AZ53" i="35"/>
  <c r="AY53" i="35"/>
  <c r="BA53" i="35" s="1"/>
  <c r="AM53" i="35"/>
  <c r="AL53" i="35"/>
  <c r="AN53" i="35" s="1"/>
  <c r="Z53" i="35"/>
  <c r="Y53" i="35"/>
  <c r="AA53" i="35" s="1"/>
  <c r="M53" i="35"/>
  <c r="L53" i="35"/>
  <c r="N53" i="35" s="1"/>
  <c r="AZ52" i="35"/>
  <c r="AY52" i="35"/>
  <c r="BA52" i="35" s="1"/>
  <c r="AM52" i="35"/>
  <c r="AL52" i="35"/>
  <c r="AN52" i="35" s="1"/>
  <c r="Z52" i="35"/>
  <c r="Y52" i="35"/>
  <c r="AA52" i="35" s="1"/>
  <c r="M52" i="35"/>
  <c r="L52" i="35"/>
  <c r="N52" i="35" s="1"/>
  <c r="BA51" i="35"/>
  <c r="AZ51" i="35"/>
  <c r="AY51" i="35"/>
  <c r="AM51" i="35"/>
  <c r="AL51" i="35"/>
  <c r="AN51" i="35" s="1"/>
  <c r="Z51" i="35"/>
  <c r="Y51" i="35"/>
  <c r="AA51" i="35" s="1"/>
  <c r="M51" i="35"/>
  <c r="L51" i="35"/>
  <c r="N51" i="35" s="1"/>
  <c r="AZ50" i="35"/>
  <c r="AY50" i="35"/>
  <c r="BA50" i="35" s="1"/>
  <c r="AM50" i="35"/>
  <c r="AL50" i="35"/>
  <c r="AN50" i="35" s="1"/>
  <c r="Z50" i="35"/>
  <c r="Y50" i="35"/>
  <c r="AA50" i="35" s="1"/>
  <c r="N50" i="35"/>
  <c r="M50" i="35"/>
  <c r="L50" i="35"/>
  <c r="AZ49" i="35"/>
  <c r="AY49" i="35"/>
  <c r="BA49" i="35" s="1"/>
  <c r="AM49" i="35"/>
  <c r="AL49" i="35"/>
  <c r="AN49" i="35" s="1"/>
  <c r="Z49" i="35"/>
  <c r="Y49" i="35"/>
  <c r="AA49" i="35" s="1"/>
  <c r="M49" i="35"/>
  <c r="L49" i="35"/>
  <c r="N49" i="35" s="1"/>
  <c r="AZ48" i="35"/>
  <c r="AY48" i="35"/>
  <c r="BA48" i="35" s="1"/>
  <c r="AM48" i="35"/>
  <c r="AL48" i="35"/>
  <c r="AN48" i="35" s="1"/>
  <c r="Z48" i="35"/>
  <c r="Y48" i="35"/>
  <c r="AA48" i="35" s="1"/>
  <c r="M48" i="35"/>
  <c r="L48" i="35"/>
  <c r="N48" i="35" s="1"/>
  <c r="AZ47" i="35"/>
  <c r="AY47" i="35"/>
  <c r="BA47" i="35" s="1"/>
  <c r="AM47" i="35"/>
  <c r="AL47" i="35"/>
  <c r="AN47" i="35" s="1"/>
  <c r="Z47" i="35"/>
  <c r="Y47" i="35"/>
  <c r="AA47" i="35" s="1"/>
  <c r="M47" i="35"/>
  <c r="L47" i="35"/>
  <c r="N47" i="35" s="1"/>
  <c r="AZ46" i="35"/>
  <c r="AY46" i="35"/>
  <c r="BA46" i="35" s="1"/>
  <c r="AM46" i="35"/>
  <c r="AL46" i="35"/>
  <c r="AN46" i="35" s="1"/>
  <c r="AA46" i="35"/>
  <c r="Z46" i="35"/>
  <c r="Y46" i="35"/>
  <c r="N46" i="35"/>
  <c r="M46" i="35"/>
  <c r="L46" i="35"/>
  <c r="AZ45" i="35"/>
  <c r="AY45" i="35"/>
  <c r="BA45" i="35" s="1"/>
  <c r="AM45" i="35"/>
  <c r="AL45" i="35"/>
  <c r="AN45" i="35" s="1"/>
  <c r="Z45" i="35"/>
  <c r="Y45" i="35"/>
  <c r="AA45" i="35" s="1"/>
  <c r="M45" i="35"/>
  <c r="L45" i="35"/>
  <c r="N45" i="35" s="1"/>
  <c r="AZ44" i="35"/>
  <c r="AY44" i="35"/>
  <c r="BA44" i="35" s="1"/>
  <c r="AM44" i="35"/>
  <c r="AL44" i="35"/>
  <c r="AN44" i="35" s="1"/>
  <c r="AA44" i="35"/>
  <c r="Z44" i="35"/>
  <c r="Y44" i="35"/>
  <c r="M44" i="35"/>
  <c r="L44" i="35"/>
  <c r="N44" i="35" s="1"/>
  <c r="AZ43" i="35"/>
  <c r="AY43" i="35"/>
  <c r="BA43" i="35" s="1"/>
  <c r="AM43" i="35"/>
  <c r="AL43" i="35"/>
  <c r="AN43" i="35" s="1"/>
  <c r="Z43" i="35"/>
  <c r="Y43" i="35"/>
  <c r="AA43" i="35" s="1"/>
  <c r="M43" i="35"/>
  <c r="L43" i="35"/>
  <c r="N43" i="35" s="1"/>
  <c r="AZ42" i="35"/>
  <c r="AY42" i="35"/>
  <c r="BA42" i="35" s="1"/>
  <c r="AM42" i="35"/>
  <c r="AL42" i="35"/>
  <c r="AN42" i="35" s="1"/>
  <c r="Z42" i="35"/>
  <c r="Y42" i="35"/>
  <c r="AA42" i="35" s="1"/>
  <c r="M42" i="35"/>
  <c r="L42" i="35"/>
  <c r="N42" i="35" s="1"/>
  <c r="BA41" i="35"/>
  <c r="AZ41" i="35"/>
  <c r="AY41" i="35"/>
  <c r="AM41" i="35"/>
  <c r="AL41" i="35"/>
  <c r="AN41" i="35" s="1"/>
  <c r="Z41" i="35"/>
  <c r="Y41" i="35"/>
  <c r="AA41" i="35" s="1"/>
  <c r="M41" i="35"/>
  <c r="L41" i="35"/>
  <c r="N41" i="35" s="1"/>
  <c r="AZ40" i="35"/>
  <c r="AY40" i="35"/>
  <c r="BA40" i="35" s="1"/>
  <c r="AM40" i="35"/>
  <c r="AL40" i="35"/>
  <c r="AN40" i="35" s="1"/>
  <c r="AA40" i="35"/>
  <c r="Z40" i="35"/>
  <c r="Y40" i="35"/>
  <c r="M40" i="35"/>
  <c r="L40" i="35"/>
  <c r="N40" i="35" s="1"/>
  <c r="AZ39" i="35"/>
  <c r="AY39" i="35"/>
  <c r="BA39" i="35" s="1"/>
  <c r="AM39" i="35"/>
  <c r="AL39" i="35"/>
  <c r="AN39" i="35" s="1"/>
  <c r="Z39" i="35"/>
  <c r="Y39" i="35"/>
  <c r="AA39" i="35" s="1"/>
  <c r="M39" i="35"/>
  <c r="L39" i="35"/>
  <c r="N39" i="35" s="1"/>
  <c r="AZ38" i="35"/>
  <c r="AY38" i="35"/>
  <c r="BA38" i="35" s="1"/>
  <c r="AM38" i="35"/>
  <c r="AL38" i="35"/>
  <c r="AN38" i="35" s="1"/>
  <c r="Z38" i="35"/>
  <c r="Y38" i="35"/>
  <c r="AA38" i="35" s="1"/>
  <c r="M38" i="35"/>
  <c r="L38" i="35"/>
  <c r="N38" i="35" s="1"/>
  <c r="AZ37" i="35"/>
  <c r="AY37" i="35"/>
  <c r="BA37" i="35" s="1"/>
  <c r="AM37" i="35"/>
  <c r="AL37" i="35"/>
  <c r="AN37" i="35" s="1"/>
  <c r="Z37" i="35"/>
  <c r="Y37" i="35"/>
  <c r="AA37" i="35" s="1"/>
  <c r="M37" i="35"/>
  <c r="L37" i="35"/>
  <c r="N37" i="35" s="1"/>
  <c r="AZ36" i="35"/>
  <c r="AY36" i="35"/>
  <c r="BA36" i="35" s="1"/>
  <c r="AM36" i="35"/>
  <c r="AL36" i="35"/>
  <c r="AN36" i="35" s="1"/>
  <c r="Z36" i="35"/>
  <c r="Y36" i="35"/>
  <c r="AA36" i="35" s="1"/>
  <c r="M36" i="35"/>
  <c r="L36" i="35"/>
  <c r="N36" i="35" s="1"/>
  <c r="BA35" i="35"/>
  <c r="AZ35" i="35"/>
  <c r="AY35" i="35"/>
  <c r="AM35" i="35"/>
  <c r="AL35" i="35"/>
  <c r="AN35" i="35" s="1"/>
  <c r="Z35" i="35"/>
  <c r="Y35" i="35"/>
  <c r="AA35" i="35" s="1"/>
  <c r="M35" i="35"/>
  <c r="L35" i="35"/>
  <c r="N35" i="35" s="1"/>
  <c r="AZ34" i="35"/>
  <c r="AY34" i="35"/>
  <c r="BA34" i="35" s="1"/>
  <c r="AM34" i="35"/>
  <c r="AL34" i="35"/>
  <c r="AN34" i="35" s="1"/>
  <c r="Z34" i="35"/>
  <c r="Y34" i="35"/>
  <c r="AA34" i="35" s="1"/>
  <c r="N34" i="35"/>
  <c r="M34" i="35"/>
  <c r="L34" i="35"/>
  <c r="BA33" i="35"/>
  <c r="AZ33" i="35"/>
  <c r="AY33" i="35"/>
  <c r="AM33" i="35"/>
  <c r="AL33" i="35"/>
  <c r="AN33" i="35" s="1"/>
  <c r="Z33" i="35"/>
  <c r="Y33" i="35"/>
  <c r="AA33" i="35" s="1"/>
  <c r="M33" i="35"/>
  <c r="L33" i="35"/>
  <c r="N33" i="35" s="1"/>
  <c r="AZ32" i="35"/>
  <c r="AY32" i="35"/>
  <c r="BA32" i="35" s="1"/>
  <c r="AM32" i="35"/>
  <c r="AL32" i="35"/>
  <c r="AN32" i="35" s="1"/>
  <c r="Z32" i="35"/>
  <c r="Y32" i="35"/>
  <c r="AA32" i="35" s="1"/>
  <c r="M32" i="35"/>
  <c r="L32" i="35"/>
  <c r="N32" i="35" s="1"/>
  <c r="BA31" i="35"/>
  <c r="AZ31" i="35"/>
  <c r="AY31" i="35"/>
  <c r="AM31" i="35"/>
  <c r="AL31" i="35"/>
  <c r="AN31" i="35" s="1"/>
  <c r="Z31" i="35"/>
  <c r="Y31" i="35"/>
  <c r="AA31" i="35" s="1"/>
  <c r="M31" i="35"/>
  <c r="L31" i="35"/>
  <c r="N31" i="35" s="1"/>
  <c r="AZ30" i="35"/>
  <c r="AY30" i="35"/>
  <c r="BA30" i="35" s="1"/>
  <c r="AM30" i="35"/>
  <c r="AL30" i="35"/>
  <c r="AN30" i="35" s="1"/>
  <c r="AA30" i="35"/>
  <c r="Z30" i="35"/>
  <c r="Y30" i="35"/>
  <c r="M30" i="35"/>
  <c r="L30" i="35"/>
  <c r="N30" i="35" s="1"/>
  <c r="AZ29" i="35"/>
  <c r="AY29" i="35"/>
  <c r="BA29" i="35" s="1"/>
  <c r="AM29" i="35"/>
  <c r="AL29" i="35"/>
  <c r="AN29" i="35" s="1"/>
  <c r="Z29" i="35"/>
  <c r="Y29" i="35"/>
  <c r="AA29" i="35" s="1"/>
  <c r="M29" i="35"/>
  <c r="L29" i="35"/>
  <c r="N29" i="35" s="1"/>
  <c r="AZ28" i="35"/>
  <c r="AY28" i="35"/>
  <c r="BA28" i="35" s="1"/>
  <c r="AM28" i="35"/>
  <c r="AL28" i="35"/>
  <c r="AN28" i="35" s="1"/>
  <c r="Z28" i="35"/>
  <c r="Y28" i="35"/>
  <c r="AA28" i="35" s="1"/>
  <c r="M28" i="35"/>
  <c r="L28" i="35"/>
  <c r="N28" i="35" s="1"/>
  <c r="AZ27" i="35"/>
  <c r="AY27" i="35"/>
  <c r="BA27" i="35" s="1"/>
  <c r="AM27" i="35"/>
  <c r="AL27" i="35"/>
  <c r="AN27" i="35" s="1"/>
  <c r="Z27" i="35"/>
  <c r="Y27" i="35"/>
  <c r="AA27" i="35" s="1"/>
  <c r="M27" i="35"/>
  <c r="L27" i="35"/>
  <c r="N27" i="35" s="1"/>
  <c r="AZ26" i="35"/>
  <c r="AY26" i="35"/>
  <c r="BA26" i="35" s="1"/>
  <c r="AM26" i="35"/>
  <c r="AL26" i="35"/>
  <c r="AN26" i="35" s="1"/>
  <c r="AA26" i="35"/>
  <c r="Z26" i="35"/>
  <c r="Y26" i="35"/>
  <c r="M26" i="35"/>
  <c r="L26" i="35"/>
  <c r="N26" i="35" s="1"/>
  <c r="AZ25" i="35"/>
  <c r="AY25" i="35"/>
  <c r="BA25" i="35" s="1"/>
  <c r="AM25" i="35"/>
  <c r="AL25" i="35"/>
  <c r="AN25" i="35" s="1"/>
  <c r="Z25" i="35"/>
  <c r="Y25" i="35"/>
  <c r="AA25" i="35" s="1"/>
  <c r="M25" i="35"/>
  <c r="L25" i="35"/>
  <c r="N25" i="35" s="1"/>
  <c r="AZ24" i="35"/>
  <c r="AY24" i="35"/>
  <c r="BA24" i="35" s="1"/>
  <c r="AM24" i="35"/>
  <c r="AL24" i="35"/>
  <c r="AN24" i="35" s="1"/>
  <c r="AA24" i="35"/>
  <c r="Z24" i="35"/>
  <c r="Y24" i="35"/>
  <c r="M24" i="35"/>
  <c r="L24" i="35"/>
  <c r="N24" i="35" s="1"/>
  <c r="AZ23" i="35"/>
  <c r="AY23" i="35"/>
  <c r="BA23" i="35" s="1"/>
  <c r="AM23" i="35"/>
  <c r="AL23" i="35"/>
  <c r="AN23" i="35" s="1"/>
  <c r="Z23" i="35"/>
  <c r="Y23" i="35"/>
  <c r="AA23" i="35" s="1"/>
  <c r="M23" i="35"/>
  <c r="L23" i="35"/>
  <c r="N23" i="35" s="1"/>
  <c r="AZ22" i="35"/>
  <c r="AY22" i="35"/>
  <c r="BA22" i="35" s="1"/>
  <c r="AM22" i="35"/>
  <c r="AL22" i="35"/>
  <c r="AN22" i="35" s="1"/>
  <c r="Z22" i="35"/>
  <c r="Y22" i="35"/>
  <c r="AA22" i="35" s="1"/>
  <c r="N22" i="35"/>
  <c r="M22" i="35"/>
  <c r="L22" i="35"/>
  <c r="AZ21" i="35"/>
  <c r="AY21" i="35"/>
  <c r="BA21" i="35" s="1"/>
  <c r="AM21" i="35"/>
  <c r="AL21" i="35"/>
  <c r="AN21" i="35" s="1"/>
  <c r="Z21" i="35"/>
  <c r="Y21" i="35"/>
  <c r="AA21" i="35" s="1"/>
  <c r="M21" i="35"/>
  <c r="L21" i="35"/>
  <c r="N21" i="35" s="1"/>
  <c r="AZ20" i="35"/>
  <c r="AY20" i="35"/>
  <c r="BA20" i="35" s="1"/>
  <c r="AM20" i="35"/>
  <c r="AL20" i="35"/>
  <c r="AN20" i="35" s="1"/>
  <c r="AA20" i="35"/>
  <c r="Z20" i="35"/>
  <c r="Y20" i="35"/>
  <c r="M20" i="35"/>
  <c r="L20" i="35"/>
  <c r="N20" i="35" s="1"/>
  <c r="BA19" i="35"/>
  <c r="AZ19" i="35"/>
  <c r="AY19" i="35"/>
  <c r="AM19" i="35"/>
  <c r="AL19" i="35"/>
  <c r="AN19" i="35" s="1"/>
  <c r="Z19" i="35"/>
  <c r="Y19" i="35"/>
  <c r="AA19" i="35" s="1"/>
  <c r="M19" i="35"/>
  <c r="L19" i="35"/>
  <c r="N19" i="35" s="1"/>
  <c r="AZ18" i="35"/>
  <c r="AY18" i="35"/>
  <c r="BA18" i="35" s="1"/>
  <c r="AM18" i="35"/>
  <c r="AL18" i="35"/>
  <c r="AN18" i="35" s="1"/>
  <c r="Z18" i="35"/>
  <c r="Y18" i="35"/>
  <c r="AA18" i="35" s="1"/>
  <c r="N18" i="35"/>
  <c r="M18" i="35"/>
  <c r="L18" i="35"/>
  <c r="AZ17" i="35"/>
  <c r="AY17" i="35"/>
  <c r="BA17" i="35" s="1"/>
  <c r="AM17" i="35"/>
  <c r="AL17" i="35"/>
  <c r="AN17" i="35" s="1"/>
  <c r="Z17" i="35"/>
  <c r="Y17" i="35"/>
  <c r="AA17" i="35" s="1"/>
  <c r="M17" i="35"/>
  <c r="L17" i="35"/>
  <c r="N17" i="35" s="1"/>
  <c r="AZ16" i="35"/>
  <c r="AY16" i="35"/>
  <c r="BA16" i="35" s="1"/>
  <c r="AM16" i="35"/>
  <c r="AL16" i="35"/>
  <c r="AN16" i="35" s="1"/>
  <c r="Z16" i="35"/>
  <c r="Y16" i="35"/>
  <c r="AA16" i="35" s="1"/>
  <c r="M16" i="35"/>
  <c r="L16" i="35"/>
  <c r="N16" i="35" s="1"/>
  <c r="AZ15" i="35"/>
  <c r="AY15" i="35"/>
  <c r="BA15" i="35" s="1"/>
  <c r="AM15" i="35"/>
  <c r="AL15" i="35"/>
  <c r="AN15" i="35" s="1"/>
  <c r="Z15" i="35"/>
  <c r="Y15" i="35"/>
  <c r="AA15" i="35" s="1"/>
  <c r="M15" i="35"/>
  <c r="L15" i="35"/>
  <c r="N15" i="35" s="1"/>
  <c r="AZ14" i="35"/>
  <c r="AY14" i="35"/>
  <c r="BA14" i="35" s="1"/>
  <c r="AM14" i="35"/>
  <c r="AL14" i="35"/>
  <c r="AN14" i="35" s="1"/>
  <c r="Z14" i="35"/>
  <c r="Y14" i="35"/>
  <c r="AA14" i="35" s="1"/>
  <c r="N14" i="35"/>
  <c r="M14" i="35"/>
  <c r="L14" i="35"/>
  <c r="AZ13" i="35"/>
  <c r="AY13" i="35"/>
  <c r="BA13" i="35" s="1"/>
  <c r="AM13" i="35"/>
  <c r="AL13" i="35"/>
  <c r="AN13" i="35" s="1"/>
  <c r="Z13" i="35"/>
  <c r="Y13" i="35"/>
  <c r="AA13" i="35" s="1"/>
  <c r="M13" i="35"/>
  <c r="L13" i="35"/>
  <c r="N13" i="35" s="1"/>
  <c r="AZ12" i="35"/>
  <c r="AY12" i="35"/>
  <c r="BA12" i="35" s="1"/>
  <c r="AM12" i="35"/>
  <c r="AL12" i="35"/>
  <c r="AN12" i="35" s="1"/>
  <c r="AA12" i="35"/>
  <c r="Z12" i="35"/>
  <c r="Y12" i="35"/>
  <c r="M12" i="35"/>
  <c r="L12" i="35"/>
  <c r="N12" i="35" s="1"/>
  <c r="BA11" i="35"/>
  <c r="AZ11" i="35"/>
  <c r="AY11" i="35"/>
  <c r="AM11" i="35"/>
  <c r="AL11" i="35"/>
  <c r="AN11" i="35" s="1"/>
  <c r="Z11" i="35"/>
  <c r="Y11" i="35"/>
  <c r="AA11" i="35" s="1"/>
  <c r="M11" i="35"/>
  <c r="L11" i="35"/>
  <c r="N11" i="35" s="1"/>
  <c r="AZ10" i="35"/>
  <c r="AY10" i="35"/>
  <c r="BA10" i="35" s="1"/>
  <c r="AM10" i="35"/>
  <c r="AL10" i="35"/>
  <c r="AN10" i="35" s="1"/>
  <c r="Z10" i="35"/>
  <c r="Y10" i="35"/>
  <c r="AA10" i="35" s="1"/>
  <c r="M10" i="35"/>
  <c r="L10" i="35"/>
  <c r="N10" i="35" s="1"/>
  <c r="BA9" i="35"/>
  <c r="AZ9" i="35"/>
  <c r="AY9" i="35"/>
  <c r="AN9" i="35"/>
  <c r="AM9" i="35"/>
  <c r="AL9" i="35"/>
  <c r="Z9" i="35"/>
  <c r="Y9" i="35"/>
  <c r="AA9" i="35" s="1"/>
  <c r="M9" i="35"/>
  <c r="L9" i="35"/>
  <c r="N9" i="35" s="1"/>
  <c r="AZ8" i="35"/>
  <c r="AY8" i="35"/>
  <c r="BA8" i="35" s="1"/>
  <c r="AM8" i="35"/>
  <c r="AL8" i="35"/>
  <c r="AN8" i="35" s="1"/>
  <c r="Z8" i="35"/>
  <c r="Y8" i="35"/>
  <c r="AA8" i="35" s="1"/>
  <c r="M8" i="35"/>
  <c r="L8" i="35"/>
  <c r="N8" i="35" s="1"/>
  <c r="AZ7" i="35"/>
  <c r="AY7" i="35"/>
  <c r="BA7" i="35" s="1"/>
  <c r="AM7" i="35"/>
  <c r="AL7" i="35"/>
  <c r="AN7" i="35" s="1"/>
  <c r="Z7" i="35"/>
  <c r="Y7" i="35"/>
  <c r="AA7" i="35" s="1"/>
  <c r="M7" i="35"/>
  <c r="L7" i="35"/>
  <c r="N7" i="35" s="1"/>
  <c r="BA85" i="34" l="1"/>
  <c r="BA84" i="34"/>
  <c r="BA83" i="34"/>
  <c r="BA82" i="34"/>
  <c r="BA81" i="34"/>
  <c r="AN85" i="34"/>
  <c r="AN84" i="34"/>
  <c r="AN83" i="34"/>
  <c r="AN82" i="34"/>
  <c r="AN81" i="34"/>
  <c r="AA85" i="34"/>
  <c r="AA84" i="34"/>
  <c r="AA83" i="34"/>
  <c r="AA82" i="34"/>
  <c r="AA81" i="34"/>
  <c r="N85" i="34"/>
  <c r="N84" i="34"/>
  <c r="N83" i="34"/>
  <c r="N82" i="34"/>
  <c r="N81" i="34"/>
  <c r="AL84" i="34"/>
  <c r="AL81" i="34"/>
  <c r="AZ85" i="34"/>
  <c r="AY85" i="34"/>
  <c r="AZ84" i="34"/>
  <c r="AY84" i="34"/>
  <c r="AZ83" i="34"/>
  <c r="AY83" i="34"/>
  <c r="AZ82" i="34"/>
  <c r="AY82" i="34"/>
  <c r="AZ81" i="34"/>
  <c r="AY81" i="34"/>
  <c r="AM85" i="34"/>
  <c r="AL85" i="34"/>
  <c r="AM84" i="34"/>
  <c r="AM83" i="34"/>
  <c r="AL83" i="34"/>
  <c r="AM82" i="34"/>
  <c r="AL82" i="34"/>
  <c r="AM81" i="34"/>
  <c r="Z85" i="34"/>
  <c r="Z84" i="34"/>
  <c r="Y84" i="34"/>
  <c r="Z83" i="34"/>
  <c r="Y83" i="34"/>
  <c r="Z82" i="34"/>
  <c r="Y82" i="34"/>
  <c r="Z81" i="34"/>
  <c r="Y81" i="34"/>
  <c r="M85" i="34"/>
  <c r="L85" i="34"/>
  <c r="M84" i="34"/>
  <c r="L84" i="34"/>
  <c r="M83" i="34"/>
  <c r="L83" i="34"/>
  <c r="M82" i="34"/>
  <c r="L82" i="34"/>
  <c r="M81" i="34"/>
  <c r="L81" i="34"/>
  <c r="AZ76" i="34" l="1"/>
  <c r="AY76" i="34"/>
  <c r="BA76" i="34" s="1"/>
  <c r="AZ75" i="34"/>
  <c r="AY75" i="34"/>
  <c r="BA75" i="34" s="1"/>
  <c r="AZ74" i="34"/>
  <c r="AY74" i="34"/>
  <c r="BA74" i="34" s="1"/>
  <c r="BA73" i="34"/>
  <c r="AZ73" i="34"/>
  <c r="AY73" i="34"/>
  <c r="AZ72" i="34"/>
  <c r="AY72" i="34"/>
  <c r="BA72" i="34" s="1"/>
  <c r="AZ71" i="34"/>
  <c r="AY71" i="34"/>
  <c r="BA71" i="34" s="1"/>
  <c r="AZ70" i="34"/>
  <c r="AY70" i="34"/>
  <c r="BA70" i="34" s="1"/>
  <c r="AZ69" i="34"/>
  <c r="AY69" i="34"/>
  <c r="BA69" i="34" s="1"/>
  <c r="AZ68" i="34"/>
  <c r="AY68" i="34"/>
  <c r="BA68" i="34" s="1"/>
  <c r="AZ67" i="34"/>
  <c r="AY67" i="34"/>
  <c r="BA67" i="34" s="1"/>
  <c r="AZ66" i="34"/>
  <c r="AY66" i="34"/>
  <c r="BA66" i="34" s="1"/>
  <c r="AZ65" i="34"/>
  <c r="AY65" i="34"/>
  <c r="BA65" i="34" s="1"/>
  <c r="AZ64" i="34"/>
  <c r="AY64" i="34"/>
  <c r="BA64" i="34" s="1"/>
  <c r="AZ63" i="34"/>
  <c r="AY63" i="34"/>
  <c r="BA63" i="34" s="1"/>
  <c r="AZ62" i="34"/>
  <c r="AY62" i="34"/>
  <c r="BA62" i="34" s="1"/>
  <c r="AZ61" i="34"/>
  <c r="AY61" i="34"/>
  <c r="BA61" i="34" s="1"/>
  <c r="AZ60" i="34"/>
  <c r="AY60" i="34"/>
  <c r="BA60" i="34" s="1"/>
  <c r="AZ59" i="34"/>
  <c r="AY59" i="34"/>
  <c r="BA59" i="34" s="1"/>
  <c r="AZ58" i="34"/>
  <c r="AY58" i="34"/>
  <c r="BA58" i="34" s="1"/>
  <c r="AZ57" i="34"/>
  <c r="AY57" i="34"/>
  <c r="BA57" i="34" s="1"/>
  <c r="AZ56" i="34"/>
  <c r="AY56" i="34"/>
  <c r="BA56" i="34" s="1"/>
  <c r="AZ55" i="34"/>
  <c r="AY55" i="34"/>
  <c r="BA55" i="34" s="1"/>
  <c r="AZ54" i="34"/>
  <c r="AY54" i="34"/>
  <c r="BA54" i="34" s="1"/>
  <c r="AZ53" i="34"/>
  <c r="AY53" i="34"/>
  <c r="BA53" i="34" s="1"/>
  <c r="AZ52" i="34"/>
  <c r="AY52" i="34"/>
  <c r="BA52" i="34" s="1"/>
  <c r="AZ51" i="34"/>
  <c r="AY51" i="34"/>
  <c r="BA51" i="34" s="1"/>
  <c r="AZ50" i="34"/>
  <c r="AY50" i="34"/>
  <c r="BA50" i="34" s="1"/>
  <c r="AZ49" i="34"/>
  <c r="AY49" i="34"/>
  <c r="BA49" i="34" s="1"/>
  <c r="AZ48" i="34"/>
  <c r="AY48" i="34"/>
  <c r="BA48" i="34" s="1"/>
  <c r="AZ47" i="34"/>
  <c r="AY47" i="34"/>
  <c r="BA47" i="34" s="1"/>
  <c r="AZ46" i="34"/>
  <c r="AY46" i="34"/>
  <c r="BA46" i="34" s="1"/>
  <c r="AZ45" i="34"/>
  <c r="AY45" i="34"/>
  <c r="BA45" i="34" s="1"/>
  <c r="AZ44" i="34"/>
  <c r="AY44" i="34"/>
  <c r="BA44" i="34" s="1"/>
  <c r="AZ43" i="34"/>
  <c r="AY43" i="34"/>
  <c r="BA43" i="34" s="1"/>
  <c r="AZ42" i="34"/>
  <c r="AY42" i="34"/>
  <c r="BA42" i="34" s="1"/>
  <c r="AZ41" i="34"/>
  <c r="AY41" i="34"/>
  <c r="BA41" i="34" s="1"/>
  <c r="AZ40" i="34"/>
  <c r="AY40" i="34"/>
  <c r="BA40" i="34" s="1"/>
  <c r="AZ39" i="34"/>
  <c r="AY39" i="34"/>
  <c r="BA39" i="34" s="1"/>
  <c r="AZ38" i="34"/>
  <c r="AY38" i="34"/>
  <c r="BA38" i="34" s="1"/>
  <c r="AZ37" i="34"/>
  <c r="AY37" i="34"/>
  <c r="BA37" i="34" s="1"/>
  <c r="AZ36" i="34"/>
  <c r="AY36" i="34"/>
  <c r="BA36" i="34" s="1"/>
  <c r="AZ35" i="34"/>
  <c r="AY35" i="34"/>
  <c r="BA35" i="34" s="1"/>
  <c r="AZ34" i="34"/>
  <c r="AY34" i="34"/>
  <c r="BA34" i="34" s="1"/>
  <c r="AZ33" i="34"/>
  <c r="AY33" i="34"/>
  <c r="BA33" i="34" s="1"/>
  <c r="AZ32" i="34"/>
  <c r="AY32" i="34"/>
  <c r="BA32" i="34" s="1"/>
  <c r="AZ31" i="34"/>
  <c r="AY31" i="34"/>
  <c r="BA31" i="34" s="1"/>
  <c r="AZ30" i="34"/>
  <c r="AY30" i="34"/>
  <c r="BA30" i="34" s="1"/>
  <c r="AZ29" i="34"/>
  <c r="AY29" i="34"/>
  <c r="BA29" i="34" s="1"/>
  <c r="AZ28" i="34"/>
  <c r="AY28" i="34"/>
  <c r="BA28" i="34" s="1"/>
  <c r="AZ27" i="34"/>
  <c r="AY27" i="34"/>
  <c r="BA27" i="34" s="1"/>
  <c r="AZ26" i="34"/>
  <c r="AY26" i="34"/>
  <c r="BA26" i="34" s="1"/>
  <c r="AZ25" i="34"/>
  <c r="AY25" i="34"/>
  <c r="BA25" i="34" s="1"/>
  <c r="AZ24" i="34"/>
  <c r="AY24" i="34"/>
  <c r="BA24" i="34" s="1"/>
  <c r="AZ23" i="34"/>
  <c r="AY23" i="34"/>
  <c r="BA23" i="34" s="1"/>
  <c r="AZ22" i="34"/>
  <c r="AY22" i="34"/>
  <c r="BA22" i="34" s="1"/>
  <c r="AZ21" i="34"/>
  <c r="AY21" i="34"/>
  <c r="BA21" i="34" s="1"/>
  <c r="AZ20" i="34"/>
  <c r="AY20" i="34"/>
  <c r="BA20" i="34" s="1"/>
  <c r="AZ19" i="34"/>
  <c r="AY19" i="34"/>
  <c r="BA19" i="34" s="1"/>
  <c r="AZ18" i="34"/>
  <c r="AY18" i="34"/>
  <c r="BA18" i="34" s="1"/>
  <c r="AZ17" i="34"/>
  <c r="AY17" i="34"/>
  <c r="BA17" i="34" s="1"/>
  <c r="AZ16" i="34"/>
  <c r="AY16" i="34"/>
  <c r="BA16" i="34" s="1"/>
  <c r="AZ15" i="34"/>
  <c r="AY15" i="34"/>
  <c r="BA15" i="34" s="1"/>
  <c r="AZ14" i="34"/>
  <c r="AY14" i="34"/>
  <c r="BA14" i="34" s="1"/>
  <c r="AZ13" i="34"/>
  <c r="AY13" i="34"/>
  <c r="BA13" i="34" s="1"/>
  <c r="AZ12" i="34"/>
  <c r="AY12" i="34"/>
  <c r="BA12" i="34" s="1"/>
  <c r="AZ11" i="34"/>
  <c r="AY11" i="34"/>
  <c r="BA11" i="34" s="1"/>
  <c r="AZ10" i="34"/>
  <c r="AY10" i="34"/>
  <c r="BA10" i="34" s="1"/>
  <c r="AZ9" i="34"/>
  <c r="AY9" i="34"/>
  <c r="BA9" i="34" s="1"/>
  <c r="AZ8" i="34"/>
  <c r="AY8" i="34"/>
  <c r="BA8" i="34" s="1"/>
  <c r="AZ7" i="34"/>
  <c r="AY7" i="34"/>
  <c r="BA7" i="34" s="1"/>
  <c r="AM76" i="34"/>
  <c r="AL76" i="34"/>
  <c r="AN76" i="34" s="1"/>
  <c r="AM75" i="34"/>
  <c r="AL75" i="34"/>
  <c r="AN75" i="34" s="1"/>
  <c r="AM74" i="34"/>
  <c r="AL74" i="34"/>
  <c r="AN74" i="34" s="1"/>
  <c r="AM73" i="34"/>
  <c r="AL73" i="34"/>
  <c r="AN73" i="34" s="1"/>
  <c r="AM72" i="34"/>
  <c r="AL72" i="34"/>
  <c r="AN72" i="34" s="1"/>
  <c r="AM71" i="34"/>
  <c r="AL71" i="34"/>
  <c r="AN71" i="34" s="1"/>
  <c r="AM70" i="34"/>
  <c r="AL70" i="34"/>
  <c r="AN70" i="34" s="1"/>
  <c r="AM69" i="34"/>
  <c r="AL69" i="34"/>
  <c r="AN69" i="34" s="1"/>
  <c r="AM68" i="34"/>
  <c r="AL68" i="34"/>
  <c r="AN68" i="34" s="1"/>
  <c r="AM67" i="34"/>
  <c r="AL67" i="34"/>
  <c r="AN67" i="34" s="1"/>
  <c r="AM66" i="34"/>
  <c r="AL66" i="34"/>
  <c r="AN66" i="34" s="1"/>
  <c r="AM65" i="34"/>
  <c r="AL65" i="34"/>
  <c r="AN65" i="34" s="1"/>
  <c r="AM64" i="34"/>
  <c r="AL64" i="34"/>
  <c r="AN64" i="34" s="1"/>
  <c r="AN63" i="34"/>
  <c r="AM63" i="34"/>
  <c r="AL63" i="34"/>
  <c r="AM62" i="34"/>
  <c r="AL62" i="34"/>
  <c r="AN62" i="34" s="1"/>
  <c r="AM61" i="34"/>
  <c r="AL61" i="34"/>
  <c r="AN61" i="34" s="1"/>
  <c r="AM60" i="34"/>
  <c r="AL60" i="34"/>
  <c r="AN60" i="34" s="1"/>
  <c r="AM59" i="34"/>
  <c r="AL59" i="34"/>
  <c r="AN59" i="34" s="1"/>
  <c r="AM58" i="34"/>
  <c r="AL58" i="34"/>
  <c r="AN58" i="34" s="1"/>
  <c r="AM57" i="34"/>
  <c r="AL57" i="34"/>
  <c r="AN57" i="34" s="1"/>
  <c r="AM56" i="34"/>
  <c r="AL56" i="34"/>
  <c r="AN56" i="34" s="1"/>
  <c r="AM55" i="34"/>
  <c r="AL55" i="34"/>
  <c r="AN55" i="34" s="1"/>
  <c r="AM54" i="34"/>
  <c r="AL54" i="34"/>
  <c r="AN54" i="34" s="1"/>
  <c r="AM53" i="34"/>
  <c r="AL53" i="34"/>
  <c r="AN53" i="34" s="1"/>
  <c r="AM52" i="34"/>
  <c r="AL52" i="34"/>
  <c r="AN52" i="34" s="1"/>
  <c r="AM51" i="34"/>
  <c r="AL51" i="34"/>
  <c r="AN51" i="34" s="1"/>
  <c r="AN50" i="34"/>
  <c r="AM50" i="34"/>
  <c r="AL50" i="34"/>
  <c r="AM49" i="34"/>
  <c r="AL49" i="34"/>
  <c r="AN49" i="34" s="1"/>
  <c r="AM48" i="34"/>
  <c r="AL48" i="34"/>
  <c r="AN48" i="34" s="1"/>
  <c r="AM47" i="34"/>
  <c r="AL47" i="34"/>
  <c r="AN47" i="34" s="1"/>
  <c r="AM46" i="34"/>
  <c r="AL46" i="34"/>
  <c r="AN46" i="34" s="1"/>
  <c r="AM45" i="34"/>
  <c r="AL45" i="34"/>
  <c r="AN45" i="34" s="1"/>
  <c r="AM44" i="34"/>
  <c r="AL44" i="34"/>
  <c r="AN44" i="34" s="1"/>
  <c r="AM43" i="34"/>
  <c r="AL43" i="34"/>
  <c r="AN43" i="34" s="1"/>
  <c r="AM42" i="34"/>
  <c r="AL42" i="34"/>
  <c r="AN42" i="34" s="1"/>
  <c r="AM41" i="34"/>
  <c r="AL41" i="34"/>
  <c r="AN41" i="34" s="1"/>
  <c r="AM40" i="34"/>
  <c r="AL40" i="34"/>
  <c r="AN40" i="34" s="1"/>
  <c r="AN39" i="34"/>
  <c r="AM39" i="34"/>
  <c r="AL39" i="34"/>
  <c r="AM38" i="34"/>
  <c r="AL38" i="34"/>
  <c r="AN38" i="34" s="1"/>
  <c r="AM37" i="34"/>
  <c r="AL37" i="34"/>
  <c r="AN37" i="34" s="1"/>
  <c r="AM36" i="34"/>
  <c r="AL36" i="34"/>
  <c r="AN36" i="34" s="1"/>
  <c r="AM35" i="34"/>
  <c r="AL35" i="34"/>
  <c r="AN35" i="34" s="1"/>
  <c r="AM34" i="34"/>
  <c r="AL34" i="34"/>
  <c r="AN34" i="34" s="1"/>
  <c r="AM33" i="34"/>
  <c r="AL33" i="34"/>
  <c r="AN33" i="34" s="1"/>
  <c r="AM32" i="34"/>
  <c r="AL32" i="34"/>
  <c r="AN32" i="34" s="1"/>
  <c r="AM31" i="34"/>
  <c r="AL31" i="34"/>
  <c r="AN31" i="34" s="1"/>
  <c r="AM30" i="34"/>
  <c r="AL30" i="34"/>
  <c r="AN30" i="34" s="1"/>
  <c r="AM29" i="34"/>
  <c r="AL29" i="34"/>
  <c r="AN29" i="34" s="1"/>
  <c r="AM28" i="34"/>
  <c r="AL28" i="34"/>
  <c r="AN28" i="34" s="1"/>
  <c r="AN27" i="34"/>
  <c r="AM27" i="34"/>
  <c r="AL27" i="34"/>
  <c r="AN26" i="34"/>
  <c r="AM26" i="34"/>
  <c r="AL26" i="34"/>
  <c r="AM25" i="34"/>
  <c r="AL25" i="34"/>
  <c r="AN25" i="34" s="1"/>
  <c r="AM24" i="34"/>
  <c r="AL24" i="34"/>
  <c r="AN24" i="34" s="1"/>
  <c r="AM23" i="34"/>
  <c r="AL23" i="34"/>
  <c r="AN23" i="34" s="1"/>
  <c r="AM22" i="34"/>
  <c r="AL22" i="34"/>
  <c r="AN22" i="34" s="1"/>
  <c r="AM21" i="34"/>
  <c r="AL21" i="34"/>
  <c r="AN21" i="34" s="1"/>
  <c r="AM20" i="34"/>
  <c r="AL20" i="34"/>
  <c r="AN20" i="34" s="1"/>
  <c r="AN19" i="34"/>
  <c r="AM19" i="34"/>
  <c r="AL19" i="34"/>
  <c r="AN18" i="34"/>
  <c r="AM18" i="34"/>
  <c r="AL18" i="34"/>
  <c r="AM17" i="34"/>
  <c r="AL17" i="34"/>
  <c r="AN17" i="34" s="1"/>
  <c r="AM16" i="34"/>
  <c r="AL16" i="34"/>
  <c r="AN16" i="34" s="1"/>
  <c r="AM15" i="34"/>
  <c r="AL15" i="34"/>
  <c r="AN15" i="34" s="1"/>
  <c r="AM14" i="34"/>
  <c r="AL14" i="34"/>
  <c r="AN14" i="34" s="1"/>
  <c r="AM13" i="34"/>
  <c r="AL13" i="34"/>
  <c r="AN13" i="34" s="1"/>
  <c r="AM12" i="34"/>
  <c r="AL12" i="34"/>
  <c r="AN12" i="34" s="1"/>
  <c r="AM11" i="34"/>
  <c r="AL11" i="34"/>
  <c r="AN11" i="34" s="1"/>
  <c r="AN10" i="34"/>
  <c r="AM10" i="34"/>
  <c r="AL10" i="34"/>
  <c r="AM9" i="34"/>
  <c r="AL9" i="34"/>
  <c r="AN9" i="34" s="1"/>
  <c r="AM8" i="34"/>
  <c r="AL8" i="34"/>
  <c r="AN8" i="34" s="1"/>
  <c r="AM7" i="34"/>
  <c r="AL7" i="34"/>
  <c r="AN7" i="34" s="1"/>
  <c r="Z76" i="34"/>
  <c r="Y76" i="34"/>
  <c r="AA76" i="34" s="1"/>
  <c r="AA75" i="34"/>
  <c r="Z75" i="34"/>
  <c r="Y75" i="34"/>
  <c r="Z74" i="34"/>
  <c r="Y74" i="34"/>
  <c r="AA74" i="34" s="1"/>
  <c r="Z73" i="34"/>
  <c r="Y73" i="34"/>
  <c r="AA73" i="34" s="1"/>
  <c r="Z72" i="34"/>
  <c r="Y72" i="34"/>
  <c r="AA72" i="34" s="1"/>
  <c r="Z71" i="34"/>
  <c r="Y71" i="34"/>
  <c r="AA71" i="34" s="1"/>
  <c r="Z70" i="34"/>
  <c r="Y70" i="34"/>
  <c r="AA70" i="34" s="1"/>
  <c r="Z69" i="34"/>
  <c r="Y69" i="34"/>
  <c r="AA69" i="34" s="1"/>
  <c r="Z68" i="34"/>
  <c r="Y68" i="34"/>
  <c r="AA68" i="34" s="1"/>
  <c r="Z67" i="34"/>
  <c r="Y67" i="34"/>
  <c r="AA67" i="34" s="1"/>
  <c r="AA66" i="34"/>
  <c r="Z66" i="34"/>
  <c r="Y66" i="34"/>
  <c r="Z65" i="34"/>
  <c r="Y65" i="34"/>
  <c r="AA65" i="34" s="1"/>
  <c r="Z64" i="34"/>
  <c r="Y64" i="34"/>
  <c r="AA64" i="34" s="1"/>
  <c r="Z63" i="34"/>
  <c r="Y63" i="34"/>
  <c r="AA63" i="34" s="1"/>
  <c r="Z62" i="34"/>
  <c r="Y62" i="34"/>
  <c r="AA62" i="34" s="1"/>
  <c r="Z61" i="34"/>
  <c r="Y61" i="34"/>
  <c r="AA61" i="34" s="1"/>
  <c r="Z60" i="34"/>
  <c r="Y60" i="34"/>
  <c r="AA60" i="34" s="1"/>
  <c r="AA59" i="34"/>
  <c r="Z59" i="34"/>
  <c r="Y59" i="34"/>
  <c r="Z58" i="34"/>
  <c r="Y58" i="34"/>
  <c r="AA58" i="34" s="1"/>
  <c r="Z57" i="34"/>
  <c r="Y57" i="34"/>
  <c r="AA57" i="34" s="1"/>
  <c r="Z56" i="34"/>
  <c r="Y56" i="34"/>
  <c r="AA56" i="34" s="1"/>
  <c r="Z55" i="34"/>
  <c r="Y55" i="34"/>
  <c r="AA55" i="34" s="1"/>
  <c r="Z54" i="34"/>
  <c r="Y54" i="34"/>
  <c r="AA54" i="34" s="1"/>
  <c r="Z53" i="34"/>
  <c r="Y53" i="34"/>
  <c r="AA53" i="34" s="1"/>
  <c r="AA52" i="34"/>
  <c r="Z52" i="34"/>
  <c r="Y52" i="34"/>
  <c r="Z51" i="34"/>
  <c r="Y51" i="34"/>
  <c r="AA51" i="34" s="1"/>
  <c r="Z50" i="34"/>
  <c r="Y50" i="34"/>
  <c r="AA50" i="34" s="1"/>
  <c r="Z49" i="34"/>
  <c r="Y49" i="34"/>
  <c r="AA49" i="34" s="1"/>
  <c r="Z48" i="34"/>
  <c r="Y48" i="34"/>
  <c r="AA48" i="34" s="1"/>
  <c r="AA47" i="34"/>
  <c r="Z47" i="34"/>
  <c r="Y47" i="34"/>
  <c r="Z46" i="34"/>
  <c r="Y46" i="34"/>
  <c r="AA46" i="34" s="1"/>
  <c r="Z45" i="34"/>
  <c r="Y45" i="34"/>
  <c r="AA45" i="34" s="1"/>
  <c r="AA44" i="34"/>
  <c r="Z44" i="34"/>
  <c r="Y44" i="34"/>
  <c r="Z43" i="34"/>
  <c r="Y43" i="34"/>
  <c r="AA43" i="34" s="1"/>
  <c r="Z42" i="34"/>
  <c r="Y42" i="34"/>
  <c r="AA42" i="34" s="1"/>
  <c r="Z41" i="34"/>
  <c r="Y41" i="34"/>
  <c r="AA41" i="34" s="1"/>
  <c r="Z40" i="34"/>
  <c r="Y40" i="34"/>
  <c r="AA40" i="34" s="1"/>
  <c r="Z39" i="34"/>
  <c r="Y39" i="34"/>
  <c r="AA39" i="34" s="1"/>
  <c r="Z38" i="34"/>
  <c r="Y38" i="34"/>
  <c r="AA38" i="34" s="1"/>
  <c r="Z37" i="34"/>
  <c r="Y37" i="34"/>
  <c r="AA37" i="34" s="1"/>
  <c r="Z36" i="34"/>
  <c r="Y36" i="34"/>
  <c r="AA36" i="34" s="1"/>
  <c r="AA35" i="34"/>
  <c r="Z35" i="34"/>
  <c r="Y35" i="34"/>
  <c r="AA34" i="34"/>
  <c r="Z34" i="34"/>
  <c r="Y34" i="34"/>
  <c r="Z33" i="34"/>
  <c r="Y33" i="34"/>
  <c r="AA33" i="34" s="1"/>
  <c r="AA32" i="34"/>
  <c r="Z32" i="34"/>
  <c r="Y32" i="34"/>
  <c r="AA31" i="34"/>
  <c r="Z31" i="34"/>
  <c r="Y31" i="34"/>
  <c r="Z30" i="34"/>
  <c r="Y30" i="34"/>
  <c r="AA30" i="34" s="1"/>
  <c r="Z29" i="34"/>
  <c r="Y29" i="34"/>
  <c r="AA29" i="34" s="1"/>
  <c r="Z28" i="34"/>
  <c r="Y28" i="34"/>
  <c r="AA28" i="34" s="1"/>
  <c r="Z27" i="34"/>
  <c r="Y27" i="34"/>
  <c r="AA27" i="34" s="1"/>
  <c r="Z26" i="34"/>
  <c r="Y26" i="34"/>
  <c r="AA26" i="34" s="1"/>
  <c r="Z25" i="34"/>
  <c r="Y25" i="34"/>
  <c r="AA25" i="34" s="1"/>
  <c r="Z24" i="34"/>
  <c r="Y24" i="34"/>
  <c r="AA24" i="34" s="1"/>
  <c r="Z23" i="34"/>
  <c r="Y23" i="34"/>
  <c r="AA23" i="34" s="1"/>
  <c r="Z22" i="34"/>
  <c r="Y22" i="34"/>
  <c r="AA22" i="34" s="1"/>
  <c r="Z21" i="34"/>
  <c r="Y21" i="34"/>
  <c r="AA21" i="34" s="1"/>
  <c r="Z20" i="34"/>
  <c r="Y20" i="34"/>
  <c r="AA20" i="34" s="1"/>
  <c r="Z19" i="34"/>
  <c r="Y19" i="34"/>
  <c r="AA19" i="34" s="1"/>
  <c r="Z18" i="34"/>
  <c r="Y18" i="34"/>
  <c r="AA18" i="34" s="1"/>
  <c r="Z17" i="34"/>
  <c r="Y17" i="34"/>
  <c r="AA17" i="34" s="1"/>
  <c r="Z16" i="34"/>
  <c r="Y16" i="34"/>
  <c r="AA16" i="34" s="1"/>
  <c r="Z15" i="34"/>
  <c r="Y15" i="34"/>
  <c r="AA15" i="34" s="1"/>
  <c r="Z14" i="34"/>
  <c r="Y14" i="34"/>
  <c r="AA14" i="34" s="1"/>
  <c r="Z13" i="34"/>
  <c r="Y13" i="34"/>
  <c r="AA13" i="34" s="1"/>
  <c r="Z12" i="34"/>
  <c r="Y12" i="34"/>
  <c r="AA12" i="34" s="1"/>
  <c r="Z11" i="34"/>
  <c r="Y11" i="34"/>
  <c r="AA11" i="34" s="1"/>
  <c r="Z10" i="34"/>
  <c r="Y10" i="34"/>
  <c r="AA10" i="34" s="1"/>
  <c r="Z9" i="34"/>
  <c r="Y9" i="34"/>
  <c r="AA9" i="34" s="1"/>
  <c r="Z8" i="34"/>
  <c r="Y8" i="34"/>
  <c r="AA8" i="34" s="1"/>
  <c r="Z7" i="34"/>
  <c r="Y7" i="34"/>
  <c r="AA7" i="34" s="1"/>
  <c r="N32" i="34" l="1"/>
  <c r="N40" i="34"/>
  <c r="N41" i="34"/>
  <c r="N64" i="34"/>
  <c r="N72" i="34"/>
  <c r="N73" i="34"/>
  <c r="M8" i="34"/>
  <c r="M9" i="34"/>
  <c r="M10" i="34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M42" i="34"/>
  <c r="M43" i="34"/>
  <c r="M44" i="34"/>
  <c r="M45" i="34"/>
  <c r="M46" i="34"/>
  <c r="M47" i="34"/>
  <c r="M48" i="34"/>
  <c r="M49" i="34"/>
  <c r="M50" i="34"/>
  <c r="M51" i="34"/>
  <c r="M52" i="34"/>
  <c r="M53" i="34"/>
  <c r="M54" i="34"/>
  <c r="M55" i="34"/>
  <c r="M56" i="34"/>
  <c r="M57" i="34"/>
  <c r="M58" i="34"/>
  <c r="M59" i="34"/>
  <c r="M60" i="34"/>
  <c r="M61" i="34"/>
  <c r="M62" i="34"/>
  <c r="M63" i="34"/>
  <c r="M64" i="34"/>
  <c r="M65" i="34"/>
  <c r="M66" i="34"/>
  <c r="M67" i="34"/>
  <c r="M68" i="34"/>
  <c r="M69" i="34"/>
  <c r="M70" i="34"/>
  <c r="M71" i="34"/>
  <c r="M72" i="34"/>
  <c r="M73" i="34"/>
  <c r="M74" i="34"/>
  <c r="M75" i="34"/>
  <c r="M76" i="34"/>
  <c r="L8" i="34"/>
  <c r="N8" i="34" s="1"/>
  <c r="L9" i="34"/>
  <c r="N9" i="34" s="1"/>
  <c r="L10" i="34"/>
  <c r="N10" i="34" s="1"/>
  <c r="L11" i="34"/>
  <c r="N11" i="34" s="1"/>
  <c r="L12" i="34"/>
  <c r="N12" i="34" s="1"/>
  <c r="L13" i="34"/>
  <c r="N13" i="34" s="1"/>
  <c r="L14" i="34"/>
  <c r="N14" i="34" s="1"/>
  <c r="L15" i="34"/>
  <c r="N15" i="34" s="1"/>
  <c r="L16" i="34"/>
  <c r="N16" i="34" s="1"/>
  <c r="L17" i="34"/>
  <c r="N17" i="34" s="1"/>
  <c r="L18" i="34"/>
  <c r="N18" i="34" s="1"/>
  <c r="L19" i="34"/>
  <c r="N19" i="34" s="1"/>
  <c r="L20" i="34"/>
  <c r="N20" i="34" s="1"/>
  <c r="L21" i="34"/>
  <c r="N21" i="34" s="1"/>
  <c r="L22" i="34"/>
  <c r="N22" i="34" s="1"/>
  <c r="L23" i="34"/>
  <c r="N23" i="34" s="1"/>
  <c r="L24" i="34"/>
  <c r="N24" i="34" s="1"/>
  <c r="L25" i="34"/>
  <c r="N25" i="34" s="1"/>
  <c r="L26" i="34"/>
  <c r="N26" i="34" s="1"/>
  <c r="L27" i="34"/>
  <c r="N27" i="34" s="1"/>
  <c r="L28" i="34"/>
  <c r="N28" i="34" s="1"/>
  <c r="L29" i="34"/>
  <c r="N29" i="34" s="1"/>
  <c r="L30" i="34"/>
  <c r="N30" i="34" s="1"/>
  <c r="L31" i="34"/>
  <c r="N31" i="34" s="1"/>
  <c r="L32" i="34"/>
  <c r="L33" i="34"/>
  <c r="N33" i="34" s="1"/>
  <c r="L34" i="34"/>
  <c r="N34" i="34" s="1"/>
  <c r="L35" i="34"/>
  <c r="N35" i="34" s="1"/>
  <c r="L36" i="34"/>
  <c r="N36" i="34" s="1"/>
  <c r="L37" i="34"/>
  <c r="N37" i="34" s="1"/>
  <c r="L38" i="34"/>
  <c r="N38" i="34" s="1"/>
  <c r="L39" i="34"/>
  <c r="N39" i="34" s="1"/>
  <c r="L40" i="34"/>
  <c r="L41" i="34"/>
  <c r="L42" i="34"/>
  <c r="N42" i="34" s="1"/>
  <c r="L43" i="34"/>
  <c r="N43" i="34" s="1"/>
  <c r="L44" i="34"/>
  <c r="N44" i="34" s="1"/>
  <c r="L45" i="34"/>
  <c r="N45" i="34" s="1"/>
  <c r="L46" i="34"/>
  <c r="N46" i="34" s="1"/>
  <c r="L47" i="34"/>
  <c r="N47" i="34" s="1"/>
  <c r="L48" i="34"/>
  <c r="N48" i="34" s="1"/>
  <c r="L49" i="34"/>
  <c r="N49" i="34" s="1"/>
  <c r="L50" i="34"/>
  <c r="N50" i="34" s="1"/>
  <c r="L51" i="34"/>
  <c r="N51" i="34" s="1"/>
  <c r="L52" i="34"/>
  <c r="N52" i="34" s="1"/>
  <c r="L53" i="34"/>
  <c r="N53" i="34" s="1"/>
  <c r="L54" i="34"/>
  <c r="N54" i="34" s="1"/>
  <c r="L55" i="34"/>
  <c r="N55" i="34" s="1"/>
  <c r="L56" i="34"/>
  <c r="N56" i="34" s="1"/>
  <c r="L57" i="34"/>
  <c r="N57" i="34" s="1"/>
  <c r="L58" i="34"/>
  <c r="N58" i="34" s="1"/>
  <c r="L59" i="34"/>
  <c r="N59" i="34" s="1"/>
  <c r="L60" i="34"/>
  <c r="N60" i="34" s="1"/>
  <c r="L61" i="34"/>
  <c r="N61" i="34" s="1"/>
  <c r="L62" i="34"/>
  <c r="N62" i="34" s="1"/>
  <c r="L63" i="34"/>
  <c r="N63" i="34" s="1"/>
  <c r="L64" i="34"/>
  <c r="L65" i="34"/>
  <c r="N65" i="34" s="1"/>
  <c r="L66" i="34"/>
  <c r="N66" i="34" s="1"/>
  <c r="L67" i="34"/>
  <c r="N67" i="34" s="1"/>
  <c r="L68" i="34"/>
  <c r="N68" i="34" s="1"/>
  <c r="L69" i="34"/>
  <c r="N69" i="34" s="1"/>
  <c r="L70" i="34"/>
  <c r="N70" i="34" s="1"/>
  <c r="L71" i="34"/>
  <c r="N71" i="34" s="1"/>
  <c r="L72" i="34"/>
  <c r="L73" i="34"/>
  <c r="L74" i="34"/>
  <c r="N74" i="34" s="1"/>
  <c r="L75" i="34"/>
  <c r="N75" i="34" s="1"/>
  <c r="L76" i="34"/>
  <c r="N76" i="34" s="1"/>
</calcChain>
</file>

<file path=xl/sharedStrings.xml><?xml version="1.0" encoding="utf-8"?>
<sst xmlns="http://schemas.openxmlformats.org/spreadsheetml/2006/main" count="4294" uniqueCount="62">
  <si>
    <t>E313</t>
  </si>
  <si>
    <t>Lichtaart</t>
  </si>
  <si>
    <t>Kasterlee</t>
  </si>
  <si>
    <t>Ten Aard</t>
  </si>
  <si>
    <t>Noord-Zuid verbinding Kempen</t>
  </si>
  <si>
    <t>Effecten (0- vs 1 meting)</t>
  </si>
  <si>
    <t>Naar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</si>
  <si>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</si>
  <si>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</si>
  <si>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</si>
  <si>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</si>
  <si>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</si>
  <si>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</si>
  <si>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</si>
  <si>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</si>
  <si>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</si>
  <si>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</si>
  <si>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Van</t>
  </si>
  <si>
    <t>E34/Turnhout</t>
  </si>
  <si>
    <t>Retie - West</t>
  </si>
  <si>
    <t>Geel - Centrum</t>
  </si>
  <si>
    <t>Geel - Ring</t>
  </si>
  <si>
    <t>Retie - Zuid</t>
  </si>
  <si>
    <t>Geel - Oost</t>
  </si>
  <si>
    <t>Toe- / afname</t>
  </si>
  <si>
    <t>Gemiddelde werkdag - gehele periode (6:00 - 22:00 uur)</t>
  </si>
  <si>
    <t>Gemiddelde werkdag - ochtendperiode (6:00 - 9:30 uur)</t>
  </si>
  <si>
    <t>Gemiddelde werkdag - middagperiode (10:30 - 14:00 uur)</t>
  </si>
  <si>
    <t>Gemiddelde werkdag - avondperiode (15:00 - 18:30 uur)</t>
  </si>
  <si>
    <t>Opmerkingen</t>
  </si>
  <si>
    <t>Legenda</t>
  </si>
  <si>
    <r>
      <rPr>
        <sz val="6"/>
        <color rgb="FFC0000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≥ +10%</t>
    </r>
  </si>
  <si>
    <r>
      <rPr>
        <sz val="6"/>
        <color rgb="FFFFC00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+5…+10%</t>
    </r>
  </si>
  <si>
    <r>
      <rPr>
        <sz val="6"/>
        <color theme="0" tint="-0.249977111117893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+5…-5%</t>
    </r>
  </si>
  <si>
    <r>
      <rPr>
        <sz val="6"/>
        <color rgb="FF92D05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-5…-10%</t>
    </r>
  </si>
  <si>
    <r>
      <rPr>
        <sz val="6"/>
        <color rgb="FF00B05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≤ -10%</t>
    </r>
  </si>
  <si>
    <t>Top 5 toe-/ afnames</t>
  </si>
  <si>
    <t>Top 5 toe-/ afnames gebaseerd op absolute</t>
  </si>
  <si>
    <t>toe- of afname van intensiteiten.</t>
  </si>
  <si>
    <t>Gemiddelde weekdag - gehele periode (6:00 - 22:00 uur)</t>
  </si>
  <si>
    <t>Gemiddelde weekdag - ochtendperiode (6:00 - 9:30 uur)</t>
  </si>
  <si>
    <t>Gemiddelde weekdag - middagperiode (10:30 - 14:00 uur)</t>
  </si>
  <si>
    <t>Gemiddelde weekdag - avondperiode (15:00 - 18:30 uur)</t>
  </si>
  <si>
    <t>Gemiddelde zaterdag - gehele periode (6:00 - 22:00 uur)</t>
  </si>
  <si>
    <t>Gemiddelde zaterdag - ochtendperiode (6:00 - 9:30 uur)</t>
  </si>
  <si>
    <t>Gemiddelde zaterdag - middagperiode (10:30 - 14:00 uur)</t>
  </si>
  <si>
    <t>Gemiddelde zaterdag - avondperiode (15:00 - 18:30 uur)</t>
  </si>
  <si>
    <t>Gemiddelde zondag - gehele periode (6:00 - 22:00 uur)</t>
  </si>
  <si>
    <t>Gemiddelde zondag - ochtendperiode (6:00 - 9:30 uur)</t>
  </si>
  <si>
    <t>Gemiddelde zondag - middagperiode (10:30 - 14:00 uur)</t>
  </si>
  <si>
    <t>Gemiddelde zondag - avondperiode (15:00 - 18:30 uur)</t>
  </si>
  <si>
    <t>o</t>
  </si>
  <si>
    <t>via N19</t>
  </si>
  <si>
    <t>via N19g</t>
  </si>
  <si>
    <t>verkeer via N19</t>
  </si>
  <si>
    <t>Totaal</t>
  </si>
  <si>
    <t>Effect N19g - Totaal gevolgde routes</t>
  </si>
  <si>
    <t>Effect N19g - Gevolgde routes met keuze N19/N19g</t>
  </si>
  <si>
    <t>totaal</t>
  </si>
  <si>
    <t>via 'oude' N19</t>
  </si>
  <si>
    <t>Verkeersonderzoek</t>
  </si>
  <si>
    <t>Totaal (excl. van en naar Kasterlee)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</si>
</sst>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theme="1" tint="0.499984740745262"/>
      <name val="Arial"/>
      <family val="2"/>
    </font>
    <font>
      <sz val="7"/>
      <color theme="1" tint="0.499984740745262"/>
      <name val="Arial"/>
      <family val="2"/>
    </font>
    <font>
      <b/>
      <sz val="7"/>
      <color theme="1" tint="0.499984740745262"/>
      <name val="Arial"/>
      <family val="2"/>
    </font>
    <font>
      <sz val="12"/>
      <color theme="0"/>
      <name val="Arial"/>
      <family val="2"/>
    </font>
    <font>
      <b/>
      <sz val="15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Arial"/>
      <family val="2"/>
    </font>
    <font>
      <b/>
      <sz val="7"/>
      <color theme="1"/>
      <name val="Arial"/>
      <family val="2"/>
    </font>
    <font>
      <sz val="7"/>
      <color theme="0"/>
      <name val="Arial"/>
      <family val="2"/>
    </font>
    <font>
      <sz val="6"/>
      <color rgb="FFC00000"/>
      <name val="Wingdings"/>
      <charset val="2"/>
    </font>
    <font>
      <sz val="6"/>
      <color rgb="FFFFC000"/>
      <name val="Wingdings"/>
      <charset val="2"/>
    </font>
    <font>
      <sz val="6"/>
      <color theme="0" tint="-0.249977111117893"/>
      <name val="Wingdings"/>
      <charset val="2"/>
    </font>
    <font>
      <sz val="6"/>
      <color rgb="FF92D050"/>
      <name val="Wingdings"/>
      <charset val="2"/>
    </font>
    <font>
      <sz val="6"/>
      <color rgb="FF00B050"/>
      <name val="Wingdings"/>
      <charset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5979D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49" fontId="4" fillId="0" borderId="0" xfId="0" applyNumberFormat="1" applyFont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 applyBorder="1"/>
    <xf numFmtId="0" fontId="8" fillId="0" borderId="0" xfId="0" applyFont="1" applyBorder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2" borderId="0" xfId="0" applyNumberFormat="1" applyFont="1" applyFill="1" applyAlignment="1">
      <alignment horizontal="left"/>
    </xf>
    <xf numFmtId="20" fontId="8" fillId="2" borderId="0" xfId="0" applyNumberFormat="1" applyFont="1" applyFill="1" applyAlignment="1">
      <alignment horizontal="left"/>
    </xf>
    <xf numFmtId="3" fontId="8" fillId="2" borderId="2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3" fontId="8" fillId="2" borderId="3" xfId="0" applyNumberFormat="1" applyFont="1" applyFill="1" applyBorder="1" applyAlignment="1">
      <alignment horizontal="center"/>
    </xf>
    <xf numFmtId="0" fontId="8" fillId="2" borderId="0" xfId="0" quotePrefix="1" applyNumberFormat="1" applyFont="1" applyFill="1" applyBorder="1" applyAlignment="1">
      <alignment horizontal="left"/>
    </xf>
    <xf numFmtId="20" fontId="8" fillId="2" borderId="0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left"/>
    </xf>
    <xf numFmtId="3" fontId="8" fillId="2" borderId="5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left"/>
    </xf>
    <xf numFmtId="20" fontId="8" fillId="2" borderId="1" xfId="0" applyNumberFormat="1" applyFont="1" applyFill="1" applyBorder="1" applyAlignment="1">
      <alignment horizontal="left"/>
    </xf>
    <xf numFmtId="3" fontId="8" fillId="2" borderId="4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3" fontId="8" fillId="0" borderId="0" xfId="0" applyNumberFormat="1" applyFont="1"/>
    <xf numFmtId="0" fontId="8" fillId="3" borderId="0" xfId="0" applyNumberFormat="1" applyFont="1" applyFill="1" applyBorder="1" applyAlignment="1">
      <alignment horizontal="left"/>
    </xf>
    <xf numFmtId="20" fontId="8" fillId="3" borderId="0" xfId="0" applyNumberFormat="1" applyFont="1" applyFill="1" applyBorder="1" applyAlignment="1">
      <alignment horizontal="left"/>
    </xf>
    <xf numFmtId="3" fontId="8" fillId="3" borderId="3" xfId="0" applyNumberFormat="1" applyFont="1" applyFill="1" applyBorder="1" applyAlignment="1">
      <alignment horizontal="center"/>
    </xf>
    <xf numFmtId="3" fontId="8" fillId="3" borderId="0" xfId="0" applyNumberFormat="1" applyFont="1" applyFill="1" applyBorder="1" applyAlignment="1">
      <alignment horizontal="center"/>
    </xf>
    <xf numFmtId="0" fontId="8" fillId="3" borderId="0" xfId="0" quotePrefix="1" applyNumberFormat="1" applyFont="1" applyFill="1" applyBorder="1" applyAlignment="1">
      <alignment horizontal="left"/>
    </xf>
    <xf numFmtId="0" fontId="8" fillId="3" borderId="1" xfId="0" applyNumberFormat="1" applyFont="1" applyFill="1" applyBorder="1" applyAlignment="1">
      <alignment horizontal="left"/>
    </xf>
    <xf numFmtId="20" fontId="8" fillId="3" borderId="1" xfId="0" applyNumberFormat="1" applyFont="1" applyFill="1" applyBorder="1" applyAlignment="1">
      <alignment horizontal="left"/>
    </xf>
    <xf numFmtId="3" fontId="8" fillId="3" borderId="4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/>
    </xf>
    <xf numFmtId="4" fontId="8" fillId="2" borderId="8" xfId="0" applyNumberFormat="1" applyFont="1" applyFill="1" applyBorder="1" applyAlignment="1">
      <alignment horizontal="center"/>
    </xf>
    <xf numFmtId="4" fontId="8" fillId="3" borderId="9" xfId="0" applyNumberFormat="1" applyFont="1" applyFill="1" applyBorder="1" applyAlignment="1">
      <alignment horizontal="center"/>
    </xf>
    <xf numFmtId="4" fontId="8" fillId="2" borderId="9" xfId="0" applyNumberFormat="1" applyFont="1" applyFill="1" applyBorder="1" applyAlignment="1">
      <alignment horizontal="center"/>
    </xf>
    <xf numFmtId="4" fontId="8" fillId="3" borderId="10" xfId="0" applyNumberFormat="1" applyFont="1" applyFill="1" applyBorder="1" applyAlignment="1">
      <alignment horizontal="center"/>
    </xf>
    <xf numFmtId="4" fontId="8" fillId="2" borderId="11" xfId="0" applyNumberFormat="1" applyFont="1" applyFill="1" applyBorder="1" applyAlignment="1">
      <alignment horizontal="center"/>
    </xf>
    <xf numFmtId="4" fontId="8" fillId="3" borderId="11" xfId="0" applyNumberFormat="1" applyFont="1" applyFill="1" applyBorder="1" applyAlignment="1">
      <alignment horizontal="center"/>
    </xf>
    <xf numFmtId="4" fontId="8" fillId="2" borderId="10" xfId="0" applyNumberFormat="1" applyFont="1" applyFill="1" applyBorder="1" applyAlignment="1">
      <alignment horizontal="center"/>
    </xf>
    <xf numFmtId="3" fontId="8" fillId="3" borderId="6" xfId="0" applyNumberFormat="1" applyFont="1" applyFill="1" applyBorder="1" applyAlignment="1">
      <alignment horizontal="center"/>
    </xf>
    <xf numFmtId="3" fontId="8" fillId="3" borderId="7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3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4" fontId="8" fillId="5" borderId="9" xfId="0" applyNumberFormat="1" applyFont="1" applyFill="1" applyBorder="1" applyAlignment="1">
      <alignment horizontal="center"/>
    </xf>
    <xf numFmtId="4" fontId="8" fillId="4" borderId="9" xfId="0" applyNumberFormat="1" applyFont="1" applyFill="1" applyBorder="1" applyAlignment="1">
      <alignment horizontal="center"/>
    </xf>
    <xf numFmtId="3" fontId="8" fillId="2" borderId="14" xfId="0" applyNumberFormat="1" applyFont="1" applyFill="1" applyBorder="1" applyAlignment="1">
      <alignment horizontal="center"/>
    </xf>
    <xf numFmtId="3" fontId="8" fillId="3" borderId="14" xfId="0" applyNumberFormat="1" applyFont="1" applyFill="1" applyBorder="1" applyAlignment="1">
      <alignment horizontal="center"/>
    </xf>
    <xf numFmtId="3" fontId="8" fillId="3" borderId="13" xfId="0" applyNumberFormat="1" applyFont="1" applyFill="1" applyBorder="1" applyAlignment="1">
      <alignment horizontal="center"/>
    </xf>
    <xf numFmtId="3" fontId="8" fillId="2" borderId="13" xfId="0" applyNumberFormat="1" applyFont="1" applyFill="1" applyBorder="1" applyAlignment="1">
      <alignment horizontal="center"/>
    </xf>
    <xf numFmtId="0" fontId="8" fillId="2" borderId="2" xfId="0" applyNumberFormat="1" applyFont="1" applyFill="1" applyBorder="1" applyAlignment="1">
      <alignment horizontal="left"/>
    </xf>
    <xf numFmtId="20" fontId="8" fillId="2" borderId="2" xfId="0" applyNumberFormat="1" applyFont="1" applyFill="1" applyBorder="1" applyAlignment="1">
      <alignment horizontal="left"/>
    </xf>
    <xf numFmtId="3" fontId="8" fillId="2" borderId="12" xfId="0" applyNumberFormat="1" applyFont="1" applyFill="1" applyBorder="1" applyAlignment="1">
      <alignment horizontal="center"/>
    </xf>
    <xf numFmtId="3" fontId="8" fillId="2" borderId="16" xfId="0" applyNumberFormat="1" applyFont="1" applyFill="1" applyBorder="1" applyAlignment="1">
      <alignment horizontal="center"/>
    </xf>
    <xf numFmtId="0" fontId="8" fillId="3" borderId="1" xfId="0" quotePrefix="1" applyNumberFormat="1" applyFont="1" applyFill="1" applyBorder="1" applyAlignment="1">
      <alignment horizontal="left"/>
    </xf>
    <xf numFmtId="9" fontId="17" fillId="2" borderId="2" xfId="2" applyFont="1" applyFill="1" applyBorder="1" applyAlignment="1">
      <alignment horizontal="center"/>
    </xf>
    <xf numFmtId="9" fontId="17" fillId="3" borderId="0" xfId="2" applyFont="1" applyFill="1" applyBorder="1" applyAlignment="1">
      <alignment horizontal="center"/>
    </xf>
    <xf numFmtId="9" fontId="17" fillId="2" borderId="0" xfId="2" applyFont="1" applyFill="1" applyBorder="1" applyAlignment="1">
      <alignment horizontal="center"/>
    </xf>
    <xf numFmtId="9" fontId="17" fillId="3" borderId="1" xfId="2" applyFont="1" applyFill="1" applyBorder="1" applyAlignment="1">
      <alignment horizontal="center"/>
    </xf>
    <xf numFmtId="9" fontId="17" fillId="2" borderId="1" xfId="2" applyFont="1" applyFill="1" applyBorder="1" applyAlignment="1">
      <alignment horizontal="center"/>
    </xf>
    <xf numFmtId="9" fontId="17" fillId="0" borderId="0" xfId="2" applyFont="1"/>
    <xf numFmtId="0" fontId="8" fillId="0" borderId="15" xfId="0" applyFont="1" applyBorder="1"/>
    <xf numFmtId="0" fontId="6" fillId="6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0" fontId="8" fillId="6" borderId="0" xfId="0" applyFont="1" applyFill="1"/>
    <xf numFmtId="0" fontId="17" fillId="0" borderId="0" xfId="0" applyFont="1"/>
    <xf numFmtId="20" fontId="17" fillId="0" borderId="0" xfId="0" applyNumberFormat="1" applyFont="1" applyFill="1" applyBorder="1" applyAlignment="1">
      <alignment horizontal="right"/>
    </xf>
    <xf numFmtId="0" fontId="17" fillId="0" borderId="3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/>
    <xf numFmtId="20" fontId="17" fillId="0" borderId="1" xfId="0" applyNumberFormat="1" applyFont="1" applyFill="1" applyBorder="1"/>
    <xf numFmtId="20" fontId="17" fillId="0" borderId="7" xfId="0" applyNumberFormat="1" applyFont="1" applyFill="1" applyBorder="1"/>
    <xf numFmtId="0" fontId="17" fillId="0" borderId="4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Continuous"/>
    </xf>
    <xf numFmtId="0" fontId="17" fillId="0" borderId="1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Continuous"/>
    </xf>
    <xf numFmtId="0" fontId="17" fillId="0" borderId="0" xfId="0" applyFont="1" applyFill="1" applyBorder="1"/>
    <xf numFmtId="0" fontId="17" fillId="0" borderId="6" xfId="0" applyFont="1" applyFill="1" applyBorder="1" applyAlignment="1">
      <alignment horizontal="centerContinuous"/>
    </xf>
    <xf numFmtId="0" fontId="17" fillId="0" borderId="13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Continuous"/>
    </xf>
    <xf numFmtId="4" fontId="8" fillId="2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20" fontId="17" fillId="0" borderId="2" xfId="0" applyNumberFormat="1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</cellXfs>
  <cellStyles count="3">
    <cellStyle name="Procent" xfId="2" builtinId="5"/>
    <cellStyle name="Standaard" xfId="0" builtinId="0"/>
    <cellStyle name="Standaard 2" xfId="1"/>
  </cellStyles>
  <dxfs count="640"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0000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D85"/>
  <sheetViews>
    <sheetView showGridLines="0" tabSelected="1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10" width="7.83203125" style="5" customWidth="1"/>
    <col min="11" max="11" width="3.83203125" style="5" customWidth="1"/>
    <col min="12" max="13" width="7.83203125" style="5" customWidth="1"/>
    <col min="14" max="14" width="1" style="5" customWidth="1"/>
    <col min="15" max="15" width="3.83203125" style="5" customWidth="1"/>
    <col min="16" max="17" width="9.33203125" style="5"/>
    <col min="18" max="18" width="3.83203125" style="5" customWidth="1"/>
    <col min="19" max="19" width="11.5" style="5" bestFit="1" customWidth="1"/>
    <col min="20" max="20" width="3.83203125" style="5" customWidth="1"/>
    <col min="21" max="21" width="11.83203125" style="5" customWidth="1"/>
    <col min="22" max="23" width="7.83203125" style="5" customWidth="1"/>
    <col min="24" max="24" width="3.83203125" style="5" customWidth="1"/>
    <col min="25" max="26" width="7.83203125" style="5" customWidth="1"/>
    <col min="27" max="27" width="1" style="5" customWidth="1"/>
    <col min="28" max="28" width="3.83203125" style="5" customWidth="1"/>
    <col min="29" max="30" width="9.33203125" style="5"/>
    <col min="31" max="31" width="3.83203125" style="5" customWidth="1"/>
    <col min="32" max="32" width="11.5" style="5" bestFit="1" customWidth="1"/>
    <col min="33" max="33" width="3.83203125" style="5" customWidth="1"/>
    <col min="34" max="34" width="11.83203125" style="5" customWidth="1"/>
    <col min="35" max="36" width="7.83203125" style="5" customWidth="1"/>
    <col min="37" max="37" width="3.83203125" style="5" customWidth="1"/>
    <col min="38" max="39" width="7.83203125" style="5" customWidth="1"/>
    <col min="40" max="40" width="1" style="5" customWidth="1"/>
    <col min="41" max="41" width="3.83203125" style="5" customWidth="1"/>
    <col min="42" max="43" width="9.33203125" style="5"/>
    <col min="44" max="44" width="3.83203125" style="5" customWidth="1"/>
    <col min="45" max="45" width="11.5" style="5" bestFit="1" customWidth="1"/>
    <col min="46" max="46" width="3.83203125" style="5" customWidth="1"/>
    <col min="47" max="47" width="11.83203125" style="5" customWidth="1"/>
    <col min="48" max="49" width="7.83203125" style="5" customWidth="1"/>
    <col min="50" max="50" width="3.83203125" style="5" customWidth="1"/>
    <col min="51" max="52" width="7.83203125" style="5" customWidth="1"/>
    <col min="53" max="53" width="1" style="5" customWidth="1"/>
    <col min="54" max="54" width="3.83203125" style="5" customWidth="1"/>
    <col min="55" max="16384" width="9.33203125" style="5"/>
  </cols>
  <sheetData>
    <row r="1" spans="1:56" ht="24.95" customHeight="1" x14ac:dyDescent="0.15">
      <c r="A1" s="90" t="s">
        <v>60</v>
      </c>
      <c r="B1" s="90"/>
      <c r="C1" s="90"/>
      <c r="E1" s="8" t="s">
        <v>4</v>
      </c>
      <c r="F1" s="8"/>
      <c r="R1" s="8" t="s">
        <v>4</v>
      </c>
      <c r="S1" s="8"/>
      <c r="AE1" s="8" t="s">
        <v>4</v>
      </c>
      <c r="AF1" s="8"/>
      <c r="AR1" s="8" t="s">
        <v>4</v>
      </c>
      <c r="AS1" s="8"/>
    </row>
    <row r="2" spans="1:56" ht="20.100000000000001" customHeight="1" x14ac:dyDescent="0.15">
      <c r="A2" s="3" t="s">
        <v>5</v>
      </c>
      <c r="B2" s="1"/>
      <c r="C2" s="1"/>
      <c r="E2" s="4" t="s">
        <v>56</v>
      </c>
      <c r="F2" s="4"/>
      <c r="G2" s="9"/>
      <c r="H2" s="9"/>
      <c r="I2" s="6"/>
      <c r="J2" s="6"/>
      <c r="K2" s="6"/>
      <c r="L2" s="6"/>
      <c r="M2" s="6"/>
      <c r="N2" s="6"/>
      <c r="O2" s="6"/>
      <c r="R2" s="4" t="s">
        <v>56</v>
      </c>
      <c r="S2" s="4"/>
      <c r="T2" s="9"/>
      <c r="U2" s="9"/>
      <c r="V2" s="6"/>
      <c r="W2" s="6"/>
      <c r="X2" s="6"/>
      <c r="Y2" s="6"/>
      <c r="Z2" s="6"/>
      <c r="AA2" s="6"/>
      <c r="AB2" s="6"/>
      <c r="AE2" s="4" t="s">
        <v>56</v>
      </c>
      <c r="AF2" s="4"/>
      <c r="AG2" s="9"/>
      <c r="AH2" s="9"/>
      <c r="AI2" s="6"/>
      <c r="AJ2" s="6"/>
      <c r="AK2" s="6"/>
      <c r="AL2" s="6"/>
      <c r="AM2" s="6"/>
      <c r="AN2" s="6"/>
      <c r="AO2" s="6"/>
      <c r="AR2" s="4" t="s">
        <v>56</v>
      </c>
      <c r="AS2" s="4"/>
      <c r="AT2" s="9"/>
      <c r="AU2" s="9"/>
      <c r="AV2" s="6"/>
      <c r="AW2" s="6"/>
      <c r="AX2" s="6"/>
      <c r="AY2" s="6"/>
      <c r="AZ2" s="6"/>
      <c r="BA2" s="6"/>
      <c r="BB2" s="6"/>
    </row>
    <row r="3" spans="1:56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R3" s="4"/>
      <c r="S3" s="4"/>
      <c r="T3" s="9"/>
      <c r="U3" s="9"/>
      <c r="V3" s="6"/>
      <c r="W3" s="6"/>
      <c r="X3" s="6"/>
      <c r="Y3" s="6"/>
      <c r="Z3" s="6"/>
      <c r="AA3" s="6"/>
      <c r="AB3" s="6"/>
      <c r="AE3" s="4"/>
      <c r="AF3" s="4"/>
      <c r="AG3" s="9"/>
      <c r="AH3" s="9"/>
      <c r="AI3" s="6"/>
      <c r="AJ3" s="6"/>
      <c r="AK3" s="6"/>
      <c r="AL3" s="6"/>
      <c r="AM3" s="6"/>
      <c r="AN3" s="6"/>
      <c r="AO3" s="6"/>
      <c r="AR3" s="4"/>
      <c r="AS3" s="4"/>
      <c r="AT3" s="9"/>
      <c r="AU3" s="9"/>
      <c r="AV3" s="6"/>
      <c r="AW3" s="6"/>
      <c r="AX3" s="6"/>
      <c r="AY3" s="6"/>
      <c r="AZ3" s="6"/>
      <c r="BA3" s="6"/>
      <c r="BB3" s="6"/>
    </row>
    <row r="4" spans="1:56" ht="20.100000000000001" customHeight="1" x14ac:dyDescent="0.15">
      <c r="A4" s="3"/>
      <c r="B4" s="1"/>
      <c r="C4" s="1"/>
      <c r="E4" s="69" t="s">
        <v>25</v>
      </c>
      <c r="F4" s="69"/>
      <c r="G4" s="70"/>
      <c r="H4" s="70"/>
      <c r="I4" s="71"/>
      <c r="J4" s="71"/>
      <c r="K4" s="71"/>
      <c r="L4" s="71"/>
      <c r="M4" s="71"/>
      <c r="N4" s="71"/>
      <c r="O4" s="71"/>
      <c r="R4" s="69" t="s">
        <v>26</v>
      </c>
      <c r="S4" s="69"/>
      <c r="T4" s="70"/>
      <c r="U4" s="70"/>
      <c r="V4" s="71"/>
      <c r="W4" s="71"/>
      <c r="X4" s="71"/>
      <c r="Y4" s="71"/>
      <c r="Z4" s="71"/>
      <c r="AA4" s="71"/>
      <c r="AB4" s="71"/>
      <c r="AE4" s="69" t="s">
        <v>27</v>
      </c>
      <c r="AF4" s="69"/>
      <c r="AG4" s="70"/>
      <c r="AH4" s="70"/>
      <c r="AI4" s="71"/>
      <c r="AJ4" s="71"/>
      <c r="AK4" s="71"/>
      <c r="AL4" s="71"/>
      <c r="AM4" s="71"/>
      <c r="AN4" s="71"/>
      <c r="AO4" s="71"/>
      <c r="AR4" s="69" t="s">
        <v>28</v>
      </c>
      <c r="AS4" s="69"/>
      <c r="AT4" s="70"/>
      <c r="AU4" s="70"/>
      <c r="AV4" s="71"/>
      <c r="AW4" s="71"/>
      <c r="AX4" s="71"/>
      <c r="AY4" s="71"/>
      <c r="AZ4" s="71"/>
      <c r="BA4" s="71"/>
      <c r="BB4" s="71"/>
    </row>
    <row r="5" spans="1:56" s="72" customFormat="1" ht="11.45" customHeight="1" x14ac:dyDescent="0.15">
      <c r="E5" s="73"/>
      <c r="F5" s="73"/>
      <c r="G5" s="73"/>
      <c r="H5" s="73"/>
      <c r="I5" s="74"/>
      <c r="J5" s="75"/>
      <c r="K5" s="76"/>
      <c r="L5" s="76"/>
      <c r="M5" s="76"/>
      <c r="N5" s="76"/>
      <c r="O5" s="76"/>
      <c r="R5" s="73"/>
      <c r="S5" s="73"/>
      <c r="T5" s="73"/>
      <c r="U5" s="73"/>
      <c r="V5" s="74"/>
      <c r="W5" s="75"/>
      <c r="X5" s="76"/>
      <c r="Y5" s="76"/>
      <c r="Z5" s="76"/>
      <c r="AA5" s="76"/>
      <c r="AB5" s="76"/>
      <c r="AE5" s="73"/>
      <c r="AF5" s="73"/>
      <c r="AG5" s="73"/>
      <c r="AH5" s="73"/>
      <c r="AI5" s="74"/>
      <c r="AJ5" s="75"/>
      <c r="AK5" s="76"/>
      <c r="AL5" s="76"/>
      <c r="AM5" s="76"/>
      <c r="AN5" s="76"/>
      <c r="AO5" s="76"/>
      <c r="AR5" s="73"/>
      <c r="AS5" s="73"/>
      <c r="AT5" s="73"/>
      <c r="AU5" s="73"/>
      <c r="AV5" s="74"/>
      <c r="AW5" s="75"/>
      <c r="AX5" s="76"/>
      <c r="AY5" s="76"/>
      <c r="AZ5" s="76"/>
      <c r="BA5" s="76"/>
      <c r="BB5" s="76"/>
    </row>
    <row r="6" spans="1:56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0">
        <v>2011</v>
      </c>
      <c r="J6" s="81">
        <v>2016</v>
      </c>
      <c r="K6" s="82" t="s">
        <v>24</v>
      </c>
      <c r="L6" s="82"/>
      <c r="M6" s="82"/>
      <c r="N6" s="82"/>
      <c r="O6" s="82"/>
      <c r="R6" s="78" t="s">
        <v>17</v>
      </c>
      <c r="S6" s="78"/>
      <c r="T6" s="78" t="s">
        <v>6</v>
      </c>
      <c r="U6" s="79"/>
      <c r="V6" s="80">
        <v>2011</v>
      </c>
      <c r="W6" s="81">
        <v>2016</v>
      </c>
      <c r="X6" s="82" t="s">
        <v>24</v>
      </c>
      <c r="Y6" s="82"/>
      <c r="Z6" s="82"/>
      <c r="AA6" s="82"/>
      <c r="AB6" s="82"/>
      <c r="AE6" s="78" t="s">
        <v>17</v>
      </c>
      <c r="AF6" s="78"/>
      <c r="AG6" s="78" t="s">
        <v>6</v>
      </c>
      <c r="AH6" s="79"/>
      <c r="AI6" s="80">
        <v>2011</v>
      </c>
      <c r="AJ6" s="81">
        <v>2016</v>
      </c>
      <c r="AK6" s="82" t="s">
        <v>24</v>
      </c>
      <c r="AL6" s="82"/>
      <c r="AM6" s="82"/>
      <c r="AN6" s="82"/>
      <c r="AO6" s="82"/>
      <c r="AR6" s="78" t="s">
        <v>17</v>
      </c>
      <c r="AS6" s="78"/>
      <c r="AT6" s="78" t="s">
        <v>6</v>
      </c>
      <c r="AU6" s="79"/>
      <c r="AV6" s="80">
        <v>2011</v>
      </c>
      <c r="AW6" s="81">
        <v>2016</v>
      </c>
      <c r="AX6" s="82" t="s">
        <v>24</v>
      </c>
      <c r="AY6" s="82"/>
      <c r="AZ6" s="82"/>
      <c r="BA6" s="82"/>
      <c r="BB6" s="82"/>
    </row>
    <row r="7" spans="1:56" ht="11.45" customHeight="1" x14ac:dyDescent="0.15">
      <c r="A7" s="49" t="s">
        <v>30</v>
      </c>
      <c r="B7" s="50"/>
      <c r="C7" s="50"/>
      <c r="E7" s="10" t="s">
        <v>7</v>
      </c>
      <c r="F7" s="10" t="s">
        <v>0</v>
      </c>
      <c r="G7" s="11" t="s">
        <v>8</v>
      </c>
      <c r="H7" s="11" t="s">
        <v>18</v>
      </c>
      <c r="I7" s="14">
        <v>877.6</v>
      </c>
      <c r="J7" s="19">
        <v>2583.6000000000004</v>
      </c>
      <c r="K7" s="13"/>
      <c r="L7" s="13">
        <f>J7-I7</f>
        <v>1706.0000000000005</v>
      </c>
      <c r="M7" s="46" t="str">
        <f>IF(ROUND((J7/I7)*100,0)&gt;100,"+ "&amp;ROUND((J7/I7)*100,0)-100&amp;"%",IF(ROUND((J7/I7)*100,0)&lt;100,"- "&amp;100-ROUND((J7/I7)*100,0)&amp;"%","o"))</f>
        <v>+ 194%</v>
      </c>
      <c r="N7" s="39">
        <f>L7/I7</f>
        <v>1.9439380127620789</v>
      </c>
      <c r="O7" s="13"/>
      <c r="R7" s="10" t="s">
        <v>7</v>
      </c>
      <c r="S7" s="10" t="s">
        <v>0</v>
      </c>
      <c r="T7" s="11" t="s">
        <v>8</v>
      </c>
      <c r="U7" s="11" t="s">
        <v>18</v>
      </c>
      <c r="V7" s="18">
        <v>231</v>
      </c>
      <c r="W7" s="12">
        <v>834</v>
      </c>
      <c r="X7" s="18"/>
      <c r="Y7" s="12">
        <f t="shared" ref="Y7:Y38" si="0">W7-V7</f>
        <v>603</v>
      </c>
      <c r="Z7" s="44" t="str">
        <f t="shared" ref="Z7:Z38" si="1">IF(ROUND((W7/V7)*100,0)&gt;100,"+ "&amp;ROUND((W7/V7)*100,0)-100&amp;"%",IF(ROUND((W7/V7)*100,0)&lt;100,"- "&amp;100-ROUND((W7/V7)*100,0)&amp;"%","o"))</f>
        <v>+ 261%</v>
      </c>
      <c r="AA7" s="35">
        <f t="shared" ref="AA7:AA38" si="2">Y7/V7</f>
        <v>2.6103896103896105</v>
      </c>
      <c r="AB7" s="12"/>
      <c r="AE7" s="10" t="s">
        <v>7</v>
      </c>
      <c r="AF7" s="10" t="s">
        <v>0</v>
      </c>
      <c r="AG7" s="11" t="s">
        <v>8</v>
      </c>
      <c r="AH7" s="11" t="s">
        <v>18</v>
      </c>
      <c r="AI7" s="18">
        <v>182</v>
      </c>
      <c r="AJ7" s="12">
        <v>489.6</v>
      </c>
      <c r="AK7" s="18"/>
      <c r="AL7" s="12">
        <f t="shared" ref="AL7:AL38" si="3">AJ7-AI7</f>
        <v>307.60000000000002</v>
      </c>
      <c r="AM7" s="44" t="str">
        <f t="shared" ref="AM7:AM38" si="4">IF(ROUND((AJ7/AI7)*100,0)&gt;100,"+ "&amp;ROUND((AJ7/AI7)*100,0)-100&amp;"%",IF(ROUND((AJ7/AI7)*100,0)&lt;100,"- "&amp;100-ROUND((AJ7/AI7)*100,0)&amp;"%","o"))</f>
        <v>+ 169%</v>
      </c>
      <c r="AN7" s="35">
        <f t="shared" ref="AN7:AN38" si="5">AL7/AI7</f>
        <v>1.6901098901098903</v>
      </c>
      <c r="AO7" s="12"/>
      <c r="AR7" s="10" t="s">
        <v>7</v>
      </c>
      <c r="AS7" s="10" t="s">
        <v>0</v>
      </c>
      <c r="AT7" s="11" t="s">
        <v>8</v>
      </c>
      <c r="AU7" s="11" t="s">
        <v>18</v>
      </c>
      <c r="AV7" s="18">
        <v>225</v>
      </c>
      <c r="AW7" s="12">
        <v>668</v>
      </c>
      <c r="AX7" s="18"/>
      <c r="AY7" s="12">
        <f t="shared" ref="AY7:AY38" si="6">AW7-AV7</f>
        <v>443</v>
      </c>
      <c r="AZ7" s="44" t="str">
        <f t="shared" ref="AZ7:AZ38" si="7">IF(ROUND((AW7/AV7)*100,0)&gt;100,"+ "&amp;ROUND((AW7/AV7)*100,0)-100&amp;"%",IF(ROUND((AW7/AV7)*100,0)&lt;100,"- "&amp;100-ROUND((AW7/AV7)*100,0)&amp;"%","o"))</f>
        <v>+ 197%</v>
      </c>
      <c r="BA7" s="35">
        <f t="shared" ref="BA7:BA38" si="8">AY7/AV7</f>
        <v>1.9688888888888889</v>
      </c>
      <c r="BB7" s="12"/>
      <c r="BD7" s="25"/>
    </row>
    <row r="8" spans="1:56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28">
        <v>21</v>
      </c>
      <c r="J8" s="42">
        <v>245</v>
      </c>
      <c r="K8" s="29"/>
      <c r="L8" s="29">
        <f t="shared" ref="L8:L38" si="9">J8-I8</f>
        <v>224</v>
      </c>
      <c r="M8" s="45" t="str">
        <f t="shared" ref="M8:M38" si="10">IF(ROUND((J8/I8)*100,0)&gt;100,"+ "&amp;ROUND((J8/I8)*100,0)-100&amp;"%",IF(ROUND((J8/I8)*100,0)&lt;100,"- "&amp;100-ROUND((J8/I8)*100,0)&amp;"%","o"))</f>
        <v>+ 1067%</v>
      </c>
      <c r="N8" s="36">
        <f t="shared" ref="N8:N38" si="11">L8/I8</f>
        <v>10.666666666666666</v>
      </c>
      <c r="O8" s="29"/>
      <c r="R8" s="26"/>
      <c r="S8" s="26"/>
      <c r="T8" s="27" t="s">
        <v>9</v>
      </c>
      <c r="U8" s="27" t="s">
        <v>1</v>
      </c>
      <c r="V8" s="28">
        <v>4.6000000000000005</v>
      </c>
      <c r="W8" s="29">
        <v>70</v>
      </c>
      <c r="X8" s="28"/>
      <c r="Y8" s="29">
        <f t="shared" si="0"/>
        <v>65.400000000000006</v>
      </c>
      <c r="Z8" s="45" t="str">
        <f t="shared" si="1"/>
        <v>+ 1422%</v>
      </c>
      <c r="AA8" s="36">
        <f t="shared" si="2"/>
        <v>14.217391304347826</v>
      </c>
      <c r="AB8" s="29"/>
      <c r="AE8" s="26"/>
      <c r="AF8" s="26"/>
      <c r="AG8" s="27" t="s">
        <v>9</v>
      </c>
      <c r="AH8" s="27" t="s">
        <v>1</v>
      </c>
      <c r="AI8" s="28">
        <v>4.6000000000000005</v>
      </c>
      <c r="AJ8" s="29">
        <v>34.400000000000006</v>
      </c>
      <c r="AK8" s="28"/>
      <c r="AL8" s="29">
        <f t="shared" si="3"/>
        <v>29.800000000000004</v>
      </c>
      <c r="AM8" s="45" t="str">
        <f t="shared" si="4"/>
        <v>+ 648%</v>
      </c>
      <c r="AN8" s="36">
        <f t="shared" si="5"/>
        <v>6.4782608695652177</v>
      </c>
      <c r="AO8" s="29"/>
      <c r="AR8" s="26"/>
      <c r="AS8" s="26"/>
      <c r="AT8" s="27" t="s">
        <v>9</v>
      </c>
      <c r="AU8" s="27" t="s">
        <v>1</v>
      </c>
      <c r="AV8" s="28">
        <v>5.6</v>
      </c>
      <c r="AW8" s="29">
        <v>81.399999999999991</v>
      </c>
      <c r="AX8" s="28"/>
      <c r="AY8" s="29">
        <f t="shared" si="6"/>
        <v>75.8</v>
      </c>
      <c r="AZ8" s="45" t="str">
        <f t="shared" si="7"/>
        <v>+ 1354%</v>
      </c>
      <c r="BA8" s="36">
        <f t="shared" si="8"/>
        <v>13.535714285714286</v>
      </c>
      <c r="BB8" s="29"/>
    </row>
    <row r="9" spans="1:56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14">
        <v>18.600000000000005</v>
      </c>
      <c r="J9" s="19">
        <v>38.799999999999997</v>
      </c>
      <c r="K9" s="13"/>
      <c r="L9" s="13">
        <f t="shared" si="9"/>
        <v>20.199999999999992</v>
      </c>
      <c r="M9" s="46" t="str">
        <f t="shared" si="10"/>
        <v>+ 109%</v>
      </c>
      <c r="N9" s="37">
        <f t="shared" si="11"/>
        <v>1.0860215053763433</v>
      </c>
      <c r="O9" s="13"/>
      <c r="R9" s="15"/>
      <c r="S9" s="15"/>
      <c r="T9" s="16" t="s">
        <v>10</v>
      </c>
      <c r="U9" s="16" t="s">
        <v>19</v>
      </c>
      <c r="V9" s="14">
        <v>3</v>
      </c>
      <c r="W9" s="13">
        <v>6.2</v>
      </c>
      <c r="X9" s="14"/>
      <c r="Y9" s="13">
        <f t="shared" si="0"/>
        <v>3.2</v>
      </c>
      <c r="Z9" s="46" t="str">
        <f t="shared" si="1"/>
        <v>+ 107%</v>
      </c>
      <c r="AA9" s="37">
        <f t="shared" si="2"/>
        <v>1.0666666666666667</v>
      </c>
      <c r="AB9" s="13"/>
      <c r="AE9" s="15"/>
      <c r="AF9" s="15"/>
      <c r="AG9" s="16" t="s">
        <v>10</v>
      </c>
      <c r="AH9" s="16" t="s">
        <v>19</v>
      </c>
      <c r="AI9" s="14">
        <v>3.6</v>
      </c>
      <c r="AJ9" s="13">
        <v>8.2000000000000011</v>
      </c>
      <c r="AK9" s="14"/>
      <c r="AL9" s="13">
        <f t="shared" si="3"/>
        <v>4.6000000000000014</v>
      </c>
      <c r="AM9" s="46" t="str">
        <f t="shared" si="4"/>
        <v>+ 128%</v>
      </c>
      <c r="AN9" s="37">
        <f t="shared" si="5"/>
        <v>1.2777777777777781</v>
      </c>
      <c r="AO9" s="13"/>
      <c r="AR9" s="15"/>
      <c r="AS9" s="15"/>
      <c r="AT9" s="16" t="s">
        <v>10</v>
      </c>
      <c r="AU9" s="16" t="s">
        <v>19</v>
      </c>
      <c r="AV9" s="14">
        <v>8.6</v>
      </c>
      <c r="AW9" s="13">
        <v>14.4</v>
      </c>
      <c r="AX9" s="14"/>
      <c r="AY9" s="13">
        <f t="shared" si="6"/>
        <v>5.8000000000000007</v>
      </c>
      <c r="AZ9" s="46" t="str">
        <f t="shared" si="7"/>
        <v>+ 67%</v>
      </c>
      <c r="BA9" s="37">
        <f t="shared" si="8"/>
        <v>0.67441860465116288</v>
      </c>
      <c r="BB9" s="13"/>
    </row>
    <row r="10" spans="1:56" ht="11.45" customHeight="1" x14ac:dyDescent="0.15">
      <c r="A10" s="2" t="s">
        <v>32</v>
      </c>
      <c r="B10" s="1"/>
      <c r="E10" s="30"/>
      <c r="F10" s="30"/>
      <c r="G10" s="27" t="s">
        <v>11</v>
      </c>
      <c r="H10" s="27" t="s">
        <v>20</v>
      </c>
      <c r="I10" s="28">
        <v>276.60000000000002</v>
      </c>
      <c r="J10" s="42">
        <v>341.4</v>
      </c>
      <c r="K10" s="29"/>
      <c r="L10" s="29">
        <f t="shared" si="9"/>
        <v>64.799999999999955</v>
      </c>
      <c r="M10" s="45" t="str">
        <f t="shared" si="10"/>
        <v>+ 23%</v>
      </c>
      <c r="N10" s="36">
        <f t="shared" si="11"/>
        <v>0.23427331887201716</v>
      </c>
      <c r="O10" s="29"/>
      <c r="R10" s="30"/>
      <c r="S10" s="30"/>
      <c r="T10" s="27" t="s">
        <v>11</v>
      </c>
      <c r="U10" s="27" t="s">
        <v>20</v>
      </c>
      <c r="V10" s="28">
        <v>33.6</v>
      </c>
      <c r="W10" s="29">
        <v>59.8</v>
      </c>
      <c r="X10" s="28"/>
      <c r="Y10" s="29">
        <f t="shared" si="0"/>
        <v>26.199999999999996</v>
      </c>
      <c r="Z10" s="45" t="str">
        <f t="shared" si="1"/>
        <v>+ 78%</v>
      </c>
      <c r="AA10" s="36">
        <f t="shared" si="2"/>
        <v>0.77976190476190466</v>
      </c>
      <c r="AB10" s="29"/>
      <c r="AE10" s="30"/>
      <c r="AF10" s="30"/>
      <c r="AG10" s="27" t="s">
        <v>11</v>
      </c>
      <c r="AH10" s="27" t="s">
        <v>20</v>
      </c>
      <c r="AI10" s="28">
        <v>55.8</v>
      </c>
      <c r="AJ10" s="29">
        <v>65.599999999999994</v>
      </c>
      <c r="AK10" s="28"/>
      <c r="AL10" s="29">
        <f t="shared" si="3"/>
        <v>9.7999999999999972</v>
      </c>
      <c r="AM10" s="45" t="str">
        <f t="shared" si="4"/>
        <v>+ 18%</v>
      </c>
      <c r="AN10" s="36">
        <f t="shared" si="5"/>
        <v>0.17562724014336914</v>
      </c>
      <c r="AO10" s="29"/>
      <c r="AR10" s="30"/>
      <c r="AS10" s="30"/>
      <c r="AT10" s="27" t="s">
        <v>11</v>
      </c>
      <c r="AU10" s="27" t="s">
        <v>20</v>
      </c>
      <c r="AV10" s="28">
        <v>93</v>
      </c>
      <c r="AW10" s="29">
        <v>106.8</v>
      </c>
      <c r="AX10" s="28"/>
      <c r="AY10" s="29">
        <f t="shared" si="6"/>
        <v>13.799999999999997</v>
      </c>
      <c r="AZ10" s="45" t="str">
        <f t="shared" si="7"/>
        <v>+ 15%</v>
      </c>
      <c r="BA10" s="36">
        <f t="shared" si="8"/>
        <v>0.14838709677419351</v>
      </c>
      <c r="BB10" s="29"/>
    </row>
    <row r="11" spans="1:56" ht="11.45" customHeight="1" x14ac:dyDescent="0.15">
      <c r="A11" s="2" t="s">
        <v>33</v>
      </c>
      <c r="B11" s="1"/>
      <c r="E11" s="17"/>
      <c r="F11" s="17"/>
      <c r="G11" s="16" t="s">
        <v>12</v>
      </c>
      <c r="H11" s="16" t="s">
        <v>21</v>
      </c>
      <c r="I11" s="14">
        <v>10856.199999999999</v>
      </c>
      <c r="J11" s="19">
        <v>12892.8</v>
      </c>
      <c r="K11" s="13"/>
      <c r="L11" s="13">
        <f t="shared" si="9"/>
        <v>2036.6000000000004</v>
      </c>
      <c r="M11" s="46" t="str">
        <f t="shared" si="10"/>
        <v>+ 19%</v>
      </c>
      <c r="N11" s="37">
        <f t="shared" si="11"/>
        <v>0.18759787034137179</v>
      </c>
      <c r="O11" s="13"/>
      <c r="R11" s="17"/>
      <c r="S11" s="17"/>
      <c r="T11" s="16" t="s">
        <v>12</v>
      </c>
      <c r="U11" s="16" t="s">
        <v>21</v>
      </c>
      <c r="V11" s="14">
        <v>2017.6</v>
      </c>
      <c r="W11" s="13">
        <v>2614.2000000000003</v>
      </c>
      <c r="X11" s="14"/>
      <c r="Y11" s="13">
        <f t="shared" si="0"/>
        <v>596.60000000000036</v>
      </c>
      <c r="Z11" s="46" t="str">
        <f t="shared" si="1"/>
        <v>+ 30%</v>
      </c>
      <c r="AA11" s="37">
        <f t="shared" si="2"/>
        <v>0.29569785884218891</v>
      </c>
      <c r="AB11" s="13"/>
      <c r="AE11" s="17"/>
      <c r="AF11" s="17"/>
      <c r="AG11" s="16" t="s">
        <v>12</v>
      </c>
      <c r="AH11" s="16" t="s">
        <v>21</v>
      </c>
      <c r="AI11" s="14">
        <v>2569.1999999999998</v>
      </c>
      <c r="AJ11" s="13">
        <v>3030.6</v>
      </c>
      <c r="AK11" s="14"/>
      <c r="AL11" s="13">
        <f t="shared" si="3"/>
        <v>461.40000000000009</v>
      </c>
      <c r="AM11" s="46" t="str">
        <f t="shared" si="4"/>
        <v>+ 18%</v>
      </c>
      <c r="AN11" s="37">
        <f t="shared" si="5"/>
        <v>0.17958897711349842</v>
      </c>
      <c r="AO11" s="13"/>
      <c r="AR11" s="17"/>
      <c r="AS11" s="17"/>
      <c r="AT11" s="16" t="s">
        <v>12</v>
      </c>
      <c r="AU11" s="16" t="s">
        <v>21</v>
      </c>
      <c r="AV11" s="14">
        <v>2935.4</v>
      </c>
      <c r="AW11" s="13">
        <v>3463.2000000000003</v>
      </c>
      <c r="AX11" s="14"/>
      <c r="AY11" s="13">
        <f t="shared" si="6"/>
        <v>527.80000000000018</v>
      </c>
      <c r="AZ11" s="46" t="str">
        <f t="shared" si="7"/>
        <v>+ 18%</v>
      </c>
      <c r="BA11" s="37">
        <f t="shared" si="8"/>
        <v>0.1798051372896369</v>
      </c>
      <c r="BB11" s="13"/>
    </row>
    <row r="12" spans="1:56" ht="11.45" customHeight="1" x14ac:dyDescent="0.15">
      <c r="A12" s="2" t="s">
        <v>34</v>
      </c>
      <c r="B12" s="1"/>
      <c r="E12" s="26"/>
      <c r="F12" s="26"/>
      <c r="G12" s="27" t="s">
        <v>13</v>
      </c>
      <c r="H12" s="27" t="s">
        <v>2</v>
      </c>
      <c r="I12" s="28">
        <v>244.39999999999998</v>
      </c>
      <c r="J12" s="42">
        <v>562.20000000000005</v>
      </c>
      <c r="K12" s="29"/>
      <c r="L12" s="29">
        <f t="shared" si="9"/>
        <v>317.80000000000007</v>
      </c>
      <c r="M12" s="45" t="str">
        <f t="shared" si="10"/>
        <v>+ 130%</v>
      </c>
      <c r="N12" s="36">
        <f t="shared" si="11"/>
        <v>1.3003273322422262</v>
      </c>
      <c r="O12" s="29"/>
      <c r="R12" s="26"/>
      <c r="S12" s="26"/>
      <c r="T12" s="27" t="s">
        <v>13</v>
      </c>
      <c r="U12" s="27" t="s">
        <v>2</v>
      </c>
      <c r="V12" s="28">
        <v>45.400000000000006</v>
      </c>
      <c r="W12" s="29">
        <v>124</v>
      </c>
      <c r="X12" s="28"/>
      <c r="Y12" s="29">
        <f t="shared" si="0"/>
        <v>78.599999999999994</v>
      </c>
      <c r="Z12" s="45" t="str">
        <f t="shared" si="1"/>
        <v>+ 173%</v>
      </c>
      <c r="AA12" s="36">
        <f t="shared" si="2"/>
        <v>1.7312775330396473</v>
      </c>
      <c r="AB12" s="29"/>
      <c r="AE12" s="26"/>
      <c r="AF12" s="26"/>
      <c r="AG12" s="27" t="s">
        <v>13</v>
      </c>
      <c r="AH12" s="27" t="s">
        <v>2</v>
      </c>
      <c r="AI12" s="28">
        <v>43.8</v>
      </c>
      <c r="AJ12" s="29">
        <v>111.8</v>
      </c>
      <c r="AK12" s="28"/>
      <c r="AL12" s="29">
        <f t="shared" si="3"/>
        <v>68</v>
      </c>
      <c r="AM12" s="45" t="str">
        <f t="shared" si="4"/>
        <v>+ 155%</v>
      </c>
      <c r="AN12" s="36">
        <f t="shared" si="5"/>
        <v>1.5525114155251143</v>
      </c>
      <c r="AO12" s="29"/>
      <c r="AR12" s="26"/>
      <c r="AS12" s="26"/>
      <c r="AT12" s="27" t="s">
        <v>13</v>
      </c>
      <c r="AU12" s="27" t="s">
        <v>2</v>
      </c>
      <c r="AV12" s="28">
        <v>73.2</v>
      </c>
      <c r="AW12" s="29">
        <v>186</v>
      </c>
      <c r="AX12" s="28"/>
      <c r="AY12" s="29">
        <f t="shared" si="6"/>
        <v>112.8</v>
      </c>
      <c r="AZ12" s="45" t="str">
        <f t="shared" si="7"/>
        <v>+ 154%</v>
      </c>
      <c r="BA12" s="36">
        <f t="shared" si="8"/>
        <v>1.540983606557377</v>
      </c>
      <c r="BB12" s="29"/>
    </row>
    <row r="13" spans="1:56" ht="11.45" customHeight="1" x14ac:dyDescent="0.15">
      <c r="A13" s="2" t="s">
        <v>35</v>
      </c>
      <c r="B13" s="1"/>
      <c r="E13" s="17"/>
      <c r="F13" s="17"/>
      <c r="G13" s="16" t="s">
        <v>14</v>
      </c>
      <c r="H13" s="16" t="s">
        <v>3</v>
      </c>
      <c r="I13" s="14">
        <v>191.39999999999998</v>
      </c>
      <c r="J13" s="19">
        <v>225.20000000000002</v>
      </c>
      <c r="K13" s="13"/>
      <c r="L13" s="13">
        <f t="shared" si="9"/>
        <v>33.80000000000004</v>
      </c>
      <c r="M13" s="46" t="str">
        <f t="shared" si="10"/>
        <v>+ 18%</v>
      </c>
      <c r="N13" s="37">
        <f t="shared" si="11"/>
        <v>0.17659352142110785</v>
      </c>
      <c r="O13" s="13"/>
      <c r="R13" s="17"/>
      <c r="S13" s="17"/>
      <c r="T13" s="16" t="s">
        <v>14</v>
      </c>
      <c r="U13" s="16" t="s">
        <v>3</v>
      </c>
      <c r="V13" s="14">
        <v>29.2</v>
      </c>
      <c r="W13" s="13">
        <v>32.200000000000003</v>
      </c>
      <c r="X13" s="14"/>
      <c r="Y13" s="13">
        <f t="shared" si="0"/>
        <v>3.0000000000000036</v>
      </c>
      <c r="Z13" s="46" t="str">
        <f t="shared" si="1"/>
        <v>+ 10%</v>
      </c>
      <c r="AA13" s="37">
        <f t="shared" si="2"/>
        <v>0.10273972602739738</v>
      </c>
      <c r="AB13" s="13"/>
      <c r="AE13" s="17"/>
      <c r="AF13" s="17"/>
      <c r="AG13" s="16" t="s">
        <v>14</v>
      </c>
      <c r="AH13" s="16" t="s">
        <v>3</v>
      </c>
      <c r="AI13" s="14">
        <v>43</v>
      </c>
      <c r="AJ13" s="13">
        <v>44.4</v>
      </c>
      <c r="AK13" s="14"/>
      <c r="AL13" s="13">
        <f t="shared" si="3"/>
        <v>1.3999999999999986</v>
      </c>
      <c r="AM13" s="46" t="str">
        <f t="shared" si="4"/>
        <v>+ 3%</v>
      </c>
      <c r="AN13" s="37">
        <f t="shared" si="5"/>
        <v>3.2558139534883686E-2</v>
      </c>
      <c r="AO13" s="13"/>
      <c r="AR13" s="17"/>
      <c r="AS13" s="17"/>
      <c r="AT13" s="16" t="s">
        <v>14</v>
      </c>
      <c r="AU13" s="16" t="s">
        <v>3</v>
      </c>
      <c r="AV13" s="14">
        <v>58.4</v>
      </c>
      <c r="AW13" s="13">
        <v>77.000000000000014</v>
      </c>
      <c r="AX13" s="14"/>
      <c r="AY13" s="13">
        <f t="shared" si="6"/>
        <v>18.600000000000016</v>
      </c>
      <c r="AZ13" s="46" t="str">
        <f t="shared" si="7"/>
        <v>+ 32%</v>
      </c>
      <c r="BA13" s="37">
        <f t="shared" si="8"/>
        <v>0.31849315068493178</v>
      </c>
      <c r="BB13" s="13"/>
    </row>
    <row r="14" spans="1:56" ht="11.45" customHeight="1" x14ac:dyDescent="0.15">
      <c r="A14" s="2"/>
      <c r="B14" s="1"/>
      <c r="E14" s="31"/>
      <c r="F14" s="31"/>
      <c r="G14" s="32" t="s">
        <v>15</v>
      </c>
      <c r="H14" s="32" t="s">
        <v>22</v>
      </c>
      <c r="I14" s="33">
        <v>468.20000000000005</v>
      </c>
      <c r="J14" s="43">
        <v>424.59999999999997</v>
      </c>
      <c r="K14" s="34"/>
      <c r="L14" s="34">
        <f t="shared" si="9"/>
        <v>-43.60000000000008</v>
      </c>
      <c r="M14" s="47" t="str">
        <f t="shared" si="10"/>
        <v>- 9%</v>
      </c>
      <c r="N14" s="38">
        <f t="shared" si="11"/>
        <v>-9.3122597180692171E-2</v>
      </c>
      <c r="O14" s="34"/>
      <c r="R14" s="31"/>
      <c r="S14" s="31"/>
      <c r="T14" s="32" t="s">
        <v>15</v>
      </c>
      <c r="U14" s="32" t="s">
        <v>22</v>
      </c>
      <c r="V14" s="33">
        <v>82</v>
      </c>
      <c r="W14" s="34">
        <v>71.800000000000011</v>
      </c>
      <c r="X14" s="33"/>
      <c r="Y14" s="34">
        <f t="shared" si="0"/>
        <v>-10.199999999999989</v>
      </c>
      <c r="Z14" s="47" t="str">
        <f t="shared" si="1"/>
        <v>- 12%</v>
      </c>
      <c r="AA14" s="38">
        <f t="shared" si="2"/>
        <v>-0.12439024390243889</v>
      </c>
      <c r="AB14" s="34"/>
      <c r="AE14" s="31"/>
      <c r="AF14" s="31"/>
      <c r="AG14" s="32" t="s">
        <v>15</v>
      </c>
      <c r="AH14" s="32" t="s">
        <v>22</v>
      </c>
      <c r="AI14" s="33">
        <v>100</v>
      </c>
      <c r="AJ14" s="34">
        <v>86.6</v>
      </c>
      <c r="AK14" s="33"/>
      <c r="AL14" s="34">
        <f t="shared" si="3"/>
        <v>-13.400000000000006</v>
      </c>
      <c r="AM14" s="47" t="str">
        <f t="shared" si="4"/>
        <v>- 13%</v>
      </c>
      <c r="AN14" s="38">
        <f t="shared" si="5"/>
        <v>-0.13400000000000006</v>
      </c>
      <c r="AO14" s="34"/>
      <c r="AR14" s="31"/>
      <c r="AS14" s="31"/>
      <c r="AT14" s="32" t="s">
        <v>15</v>
      </c>
      <c r="AU14" s="32" t="s">
        <v>22</v>
      </c>
      <c r="AV14" s="33">
        <v>134</v>
      </c>
      <c r="AW14" s="34">
        <v>135.19999999999999</v>
      </c>
      <c r="AX14" s="33"/>
      <c r="AY14" s="34">
        <f t="shared" si="6"/>
        <v>1.1999999999999886</v>
      </c>
      <c r="AZ14" s="47" t="str">
        <f t="shared" si="7"/>
        <v>+ 1%</v>
      </c>
      <c r="BA14" s="38">
        <f t="shared" si="8"/>
        <v>8.9552238805969304E-3</v>
      </c>
      <c r="BB14" s="34"/>
    </row>
    <row r="15" spans="1:56" ht="11.45" customHeight="1" x14ac:dyDescent="0.15">
      <c r="E15" s="17" t="s">
        <v>8</v>
      </c>
      <c r="F15" s="17" t="s">
        <v>18</v>
      </c>
      <c r="G15" s="16" t="s">
        <v>7</v>
      </c>
      <c r="H15" s="16" t="s">
        <v>0</v>
      </c>
      <c r="I15" s="14">
        <v>853.60000000000014</v>
      </c>
      <c r="J15" s="19">
        <v>2795.6</v>
      </c>
      <c r="K15" s="13"/>
      <c r="L15" s="13">
        <f t="shared" si="9"/>
        <v>1941.9999999999998</v>
      </c>
      <c r="M15" s="46" t="str">
        <f t="shared" si="10"/>
        <v>+ 228%</v>
      </c>
      <c r="N15" s="39">
        <f t="shared" si="11"/>
        <v>2.2750702905342073</v>
      </c>
      <c r="O15" s="13"/>
      <c r="R15" s="17" t="s">
        <v>8</v>
      </c>
      <c r="S15" s="17" t="s">
        <v>18</v>
      </c>
      <c r="T15" s="16" t="s">
        <v>7</v>
      </c>
      <c r="U15" s="16" t="s">
        <v>0</v>
      </c>
      <c r="V15" s="14">
        <v>226</v>
      </c>
      <c r="W15" s="13">
        <v>812.6</v>
      </c>
      <c r="X15" s="14"/>
      <c r="Y15" s="13">
        <f t="shared" si="0"/>
        <v>586.6</v>
      </c>
      <c r="Z15" s="46" t="str">
        <f t="shared" si="1"/>
        <v>+ 260%</v>
      </c>
      <c r="AA15" s="39">
        <f t="shared" si="2"/>
        <v>2.595575221238938</v>
      </c>
      <c r="AB15" s="13"/>
      <c r="AE15" s="17" t="s">
        <v>8</v>
      </c>
      <c r="AF15" s="17" t="s">
        <v>18</v>
      </c>
      <c r="AG15" s="16" t="s">
        <v>7</v>
      </c>
      <c r="AH15" s="16" t="s">
        <v>0</v>
      </c>
      <c r="AI15" s="14">
        <v>203.39999999999998</v>
      </c>
      <c r="AJ15" s="13">
        <v>558.6</v>
      </c>
      <c r="AK15" s="14"/>
      <c r="AL15" s="13">
        <f t="shared" si="3"/>
        <v>355.20000000000005</v>
      </c>
      <c r="AM15" s="46" t="str">
        <f t="shared" si="4"/>
        <v>+ 175%</v>
      </c>
      <c r="AN15" s="39">
        <f t="shared" si="5"/>
        <v>1.7463126843657821</v>
      </c>
      <c r="AO15" s="13"/>
      <c r="AR15" s="17" t="s">
        <v>8</v>
      </c>
      <c r="AS15" s="17" t="s">
        <v>18</v>
      </c>
      <c r="AT15" s="16" t="s">
        <v>7</v>
      </c>
      <c r="AU15" s="16" t="s">
        <v>0</v>
      </c>
      <c r="AV15" s="14">
        <v>227.2</v>
      </c>
      <c r="AW15" s="13">
        <v>818.8</v>
      </c>
      <c r="AX15" s="14"/>
      <c r="AY15" s="13">
        <f t="shared" si="6"/>
        <v>591.59999999999991</v>
      </c>
      <c r="AZ15" s="46" t="str">
        <f t="shared" si="7"/>
        <v>+ 260%</v>
      </c>
      <c r="BA15" s="39">
        <f t="shared" si="8"/>
        <v>2.6038732394366195</v>
      </c>
      <c r="BB15" s="13"/>
    </row>
    <row r="16" spans="1:56" ht="11.45" customHeight="1" x14ac:dyDescent="0.15">
      <c r="C16" s="1"/>
      <c r="E16" s="26"/>
      <c r="F16" s="26"/>
      <c r="G16" s="27" t="s">
        <v>9</v>
      </c>
      <c r="H16" s="27" t="s">
        <v>1</v>
      </c>
      <c r="I16" s="28">
        <v>1289.2</v>
      </c>
      <c r="J16" s="42">
        <v>1339</v>
      </c>
      <c r="K16" s="29"/>
      <c r="L16" s="29">
        <f t="shared" si="9"/>
        <v>49.799999999999955</v>
      </c>
      <c r="M16" s="45" t="str">
        <f t="shared" si="10"/>
        <v>+ 4%</v>
      </c>
      <c r="N16" s="36">
        <f t="shared" si="11"/>
        <v>3.8628606887992516E-2</v>
      </c>
      <c r="O16" s="29"/>
      <c r="R16" s="26"/>
      <c r="S16" s="26"/>
      <c r="T16" s="27" t="s">
        <v>9</v>
      </c>
      <c r="U16" s="27" t="s">
        <v>1</v>
      </c>
      <c r="V16" s="28">
        <v>300.39999999999998</v>
      </c>
      <c r="W16" s="29">
        <v>315.8</v>
      </c>
      <c r="X16" s="28"/>
      <c r="Y16" s="29">
        <f t="shared" si="0"/>
        <v>15.400000000000034</v>
      </c>
      <c r="Z16" s="45" t="str">
        <f t="shared" si="1"/>
        <v>+ 5%</v>
      </c>
      <c r="AA16" s="36">
        <f t="shared" si="2"/>
        <v>5.1264980026631275E-2</v>
      </c>
      <c r="AB16" s="29"/>
      <c r="AE16" s="26"/>
      <c r="AF16" s="26"/>
      <c r="AG16" s="27" t="s">
        <v>9</v>
      </c>
      <c r="AH16" s="27" t="s">
        <v>1</v>
      </c>
      <c r="AI16" s="28">
        <v>259</v>
      </c>
      <c r="AJ16" s="29">
        <v>299.60000000000002</v>
      </c>
      <c r="AK16" s="28"/>
      <c r="AL16" s="29">
        <f t="shared" si="3"/>
        <v>40.600000000000023</v>
      </c>
      <c r="AM16" s="45" t="str">
        <f t="shared" si="4"/>
        <v>+ 16%</v>
      </c>
      <c r="AN16" s="36">
        <f t="shared" si="5"/>
        <v>0.15675675675675685</v>
      </c>
      <c r="AO16" s="29"/>
      <c r="AR16" s="26"/>
      <c r="AS16" s="26"/>
      <c r="AT16" s="27" t="s">
        <v>9</v>
      </c>
      <c r="AU16" s="27" t="s">
        <v>1</v>
      </c>
      <c r="AV16" s="28">
        <v>402.6</v>
      </c>
      <c r="AW16" s="29">
        <v>367.2</v>
      </c>
      <c r="AX16" s="28"/>
      <c r="AY16" s="29">
        <f t="shared" si="6"/>
        <v>-35.400000000000034</v>
      </c>
      <c r="AZ16" s="45" t="str">
        <f t="shared" si="7"/>
        <v>- 9%</v>
      </c>
      <c r="BA16" s="36">
        <f t="shared" si="8"/>
        <v>-8.7928464977645379E-2</v>
      </c>
      <c r="BB16" s="29"/>
    </row>
    <row r="17" spans="3:54" ht="11.45" customHeight="1" x14ac:dyDescent="0.15">
      <c r="C17" s="1"/>
      <c r="E17" s="17"/>
      <c r="F17" s="17"/>
      <c r="G17" s="16" t="s">
        <v>10</v>
      </c>
      <c r="H17" s="16" t="s">
        <v>19</v>
      </c>
      <c r="I17" s="14">
        <v>87.200000000000017</v>
      </c>
      <c r="J17" s="19">
        <v>103</v>
      </c>
      <c r="K17" s="13"/>
      <c r="L17" s="13">
        <f t="shared" si="9"/>
        <v>15.799999999999983</v>
      </c>
      <c r="M17" s="46" t="str">
        <f t="shared" si="10"/>
        <v>+ 18%</v>
      </c>
      <c r="N17" s="37">
        <f t="shared" si="11"/>
        <v>0.18119266055045849</v>
      </c>
      <c r="O17" s="13"/>
      <c r="R17" s="17"/>
      <c r="S17" s="17"/>
      <c r="T17" s="16" t="s">
        <v>10</v>
      </c>
      <c r="U17" s="16" t="s">
        <v>19</v>
      </c>
      <c r="V17" s="14">
        <v>13</v>
      </c>
      <c r="W17" s="13">
        <v>15.4</v>
      </c>
      <c r="X17" s="14"/>
      <c r="Y17" s="13">
        <f t="shared" si="0"/>
        <v>2.4000000000000004</v>
      </c>
      <c r="Z17" s="46" t="str">
        <f t="shared" si="1"/>
        <v>+ 18%</v>
      </c>
      <c r="AA17" s="37">
        <f t="shared" si="2"/>
        <v>0.18461538461538465</v>
      </c>
      <c r="AB17" s="13"/>
      <c r="AE17" s="17"/>
      <c r="AF17" s="17"/>
      <c r="AG17" s="16" t="s">
        <v>10</v>
      </c>
      <c r="AH17" s="16" t="s">
        <v>19</v>
      </c>
      <c r="AI17" s="14">
        <v>23.2</v>
      </c>
      <c r="AJ17" s="13">
        <v>26.8</v>
      </c>
      <c r="AK17" s="14"/>
      <c r="AL17" s="13">
        <f t="shared" si="3"/>
        <v>3.6000000000000014</v>
      </c>
      <c r="AM17" s="46" t="str">
        <f t="shared" si="4"/>
        <v>+ 16%</v>
      </c>
      <c r="AN17" s="37">
        <f t="shared" si="5"/>
        <v>0.15517241379310351</v>
      </c>
      <c r="AO17" s="13"/>
      <c r="AR17" s="17"/>
      <c r="AS17" s="17"/>
      <c r="AT17" s="16" t="s">
        <v>10</v>
      </c>
      <c r="AU17" s="16" t="s">
        <v>19</v>
      </c>
      <c r="AV17" s="14">
        <v>28.8</v>
      </c>
      <c r="AW17" s="13">
        <v>39</v>
      </c>
      <c r="AX17" s="14"/>
      <c r="AY17" s="13">
        <f t="shared" si="6"/>
        <v>10.199999999999999</v>
      </c>
      <c r="AZ17" s="46" t="str">
        <f t="shared" si="7"/>
        <v>+ 35%</v>
      </c>
      <c r="BA17" s="37">
        <f t="shared" si="8"/>
        <v>0.35416666666666663</v>
      </c>
      <c r="BB17" s="13"/>
    </row>
    <row r="18" spans="3:54" ht="11.45" customHeight="1" x14ac:dyDescent="0.15">
      <c r="C18" s="1"/>
      <c r="E18" s="26"/>
      <c r="F18" s="26"/>
      <c r="G18" s="27" t="s">
        <v>11</v>
      </c>
      <c r="H18" s="27" t="s">
        <v>20</v>
      </c>
      <c r="I18" s="28">
        <v>672.80000000000007</v>
      </c>
      <c r="J18" s="42">
        <v>707.8</v>
      </c>
      <c r="K18" s="29"/>
      <c r="L18" s="29">
        <f t="shared" si="9"/>
        <v>34.999999999999886</v>
      </c>
      <c r="M18" s="45" t="str">
        <f t="shared" si="10"/>
        <v>+ 5%</v>
      </c>
      <c r="N18" s="36">
        <f t="shared" si="11"/>
        <v>5.2021403091557498E-2</v>
      </c>
      <c r="O18" s="29"/>
      <c r="R18" s="26"/>
      <c r="S18" s="26"/>
      <c r="T18" s="27" t="s">
        <v>11</v>
      </c>
      <c r="U18" s="27" t="s">
        <v>20</v>
      </c>
      <c r="V18" s="28">
        <v>117</v>
      </c>
      <c r="W18" s="29">
        <v>105.2</v>
      </c>
      <c r="X18" s="28"/>
      <c r="Y18" s="29">
        <f t="shared" si="0"/>
        <v>-11.799999999999997</v>
      </c>
      <c r="Z18" s="45" t="str">
        <f t="shared" si="1"/>
        <v>- 10%</v>
      </c>
      <c r="AA18" s="36">
        <f t="shared" si="2"/>
        <v>-0.10085470085470083</v>
      </c>
      <c r="AB18" s="29"/>
      <c r="AE18" s="26"/>
      <c r="AF18" s="26"/>
      <c r="AG18" s="27" t="s">
        <v>11</v>
      </c>
      <c r="AH18" s="27" t="s">
        <v>20</v>
      </c>
      <c r="AI18" s="28">
        <v>121.6</v>
      </c>
      <c r="AJ18" s="29">
        <v>122.8</v>
      </c>
      <c r="AK18" s="28"/>
      <c r="AL18" s="29">
        <f t="shared" si="3"/>
        <v>1.2000000000000028</v>
      </c>
      <c r="AM18" s="45" t="str">
        <f t="shared" si="4"/>
        <v>+ 1%</v>
      </c>
      <c r="AN18" s="36">
        <f t="shared" si="5"/>
        <v>9.8684210526316027E-3</v>
      </c>
      <c r="AO18" s="29"/>
      <c r="AR18" s="26"/>
      <c r="AS18" s="26"/>
      <c r="AT18" s="27" t="s">
        <v>11</v>
      </c>
      <c r="AU18" s="27" t="s">
        <v>20</v>
      </c>
      <c r="AV18" s="28">
        <v>254</v>
      </c>
      <c r="AW18" s="29">
        <v>303.39999999999998</v>
      </c>
      <c r="AX18" s="28"/>
      <c r="AY18" s="29">
        <f t="shared" si="6"/>
        <v>49.399999999999977</v>
      </c>
      <c r="AZ18" s="45" t="str">
        <f t="shared" si="7"/>
        <v>+ 19%</v>
      </c>
      <c r="BA18" s="36">
        <f t="shared" si="8"/>
        <v>0.19448818897637787</v>
      </c>
      <c r="BB18" s="29"/>
    </row>
    <row r="19" spans="3:54" ht="11.45" customHeight="1" x14ac:dyDescent="0.15">
      <c r="E19" s="17"/>
      <c r="F19" s="17"/>
      <c r="G19" s="16" t="s">
        <v>12</v>
      </c>
      <c r="H19" s="16" t="s">
        <v>21</v>
      </c>
      <c r="I19" s="14">
        <v>1521.6000000000001</v>
      </c>
      <c r="J19" s="19">
        <v>3732</v>
      </c>
      <c r="K19" s="13"/>
      <c r="L19" s="13">
        <f t="shared" si="9"/>
        <v>2210.3999999999996</v>
      </c>
      <c r="M19" s="46" t="str">
        <f t="shared" si="10"/>
        <v>+ 145%</v>
      </c>
      <c r="N19" s="37">
        <f t="shared" si="11"/>
        <v>1.4526813880126179</v>
      </c>
      <c r="O19" s="13"/>
      <c r="R19" s="17"/>
      <c r="S19" s="17"/>
      <c r="T19" s="16" t="s">
        <v>12</v>
      </c>
      <c r="U19" s="16" t="s">
        <v>21</v>
      </c>
      <c r="V19" s="14">
        <v>367</v>
      </c>
      <c r="W19" s="13">
        <v>983</v>
      </c>
      <c r="X19" s="14"/>
      <c r="Y19" s="13">
        <f t="shared" si="0"/>
        <v>616</v>
      </c>
      <c r="Z19" s="46" t="str">
        <f t="shared" si="1"/>
        <v>+ 168%</v>
      </c>
      <c r="AA19" s="37">
        <f t="shared" si="2"/>
        <v>1.6784741144414168</v>
      </c>
      <c r="AB19" s="13"/>
      <c r="AE19" s="17"/>
      <c r="AF19" s="17"/>
      <c r="AG19" s="16" t="s">
        <v>12</v>
      </c>
      <c r="AH19" s="16" t="s">
        <v>21</v>
      </c>
      <c r="AI19" s="14">
        <v>305.60000000000002</v>
      </c>
      <c r="AJ19" s="13">
        <v>759.4</v>
      </c>
      <c r="AK19" s="14"/>
      <c r="AL19" s="13">
        <f t="shared" si="3"/>
        <v>453.79999999999995</v>
      </c>
      <c r="AM19" s="46" t="str">
        <f t="shared" si="4"/>
        <v>+ 148%</v>
      </c>
      <c r="AN19" s="37">
        <f t="shared" si="5"/>
        <v>1.4849476439790574</v>
      </c>
      <c r="AO19" s="13"/>
      <c r="AR19" s="17"/>
      <c r="AS19" s="17"/>
      <c r="AT19" s="16" t="s">
        <v>12</v>
      </c>
      <c r="AU19" s="16" t="s">
        <v>21</v>
      </c>
      <c r="AV19" s="14">
        <v>518.6</v>
      </c>
      <c r="AW19" s="13">
        <v>1172.8</v>
      </c>
      <c r="AX19" s="14"/>
      <c r="AY19" s="13">
        <f t="shared" si="6"/>
        <v>654.19999999999993</v>
      </c>
      <c r="AZ19" s="46" t="str">
        <f t="shared" si="7"/>
        <v>+ 126%</v>
      </c>
      <c r="BA19" s="37">
        <f t="shared" si="8"/>
        <v>1.2614731970690318</v>
      </c>
      <c r="BB19" s="13"/>
    </row>
    <row r="20" spans="3:54" ht="11.45" customHeight="1" x14ac:dyDescent="0.15">
      <c r="E20" s="26"/>
      <c r="F20" s="26"/>
      <c r="G20" s="27" t="s">
        <v>13</v>
      </c>
      <c r="H20" s="27" t="s">
        <v>2</v>
      </c>
      <c r="I20" s="28">
        <v>4679.8000000000011</v>
      </c>
      <c r="J20" s="42">
        <v>4132.6000000000004</v>
      </c>
      <c r="K20" s="29"/>
      <c r="L20" s="29">
        <f t="shared" si="9"/>
        <v>-547.20000000000073</v>
      </c>
      <c r="M20" s="45" t="str">
        <f t="shared" si="10"/>
        <v>- 12%</v>
      </c>
      <c r="N20" s="36">
        <f t="shared" si="11"/>
        <v>-0.11692807384930992</v>
      </c>
      <c r="O20" s="29"/>
      <c r="R20" s="26"/>
      <c r="S20" s="26"/>
      <c r="T20" s="27" t="s">
        <v>13</v>
      </c>
      <c r="U20" s="27" t="s">
        <v>2</v>
      </c>
      <c r="V20" s="28">
        <v>789.8</v>
      </c>
      <c r="W20" s="29">
        <v>636</v>
      </c>
      <c r="X20" s="28"/>
      <c r="Y20" s="29">
        <f t="shared" si="0"/>
        <v>-153.79999999999995</v>
      </c>
      <c r="Z20" s="45" t="str">
        <f t="shared" si="1"/>
        <v>- 19%</v>
      </c>
      <c r="AA20" s="36">
        <f t="shared" si="2"/>
        <v>-0.19473284375791336</v>
      </c>
      <c r="AB20" s="29"/>
      <c r="AE20" s="26"/>
      <c r="AF20" s="26"/>
      <c r="AG20" s="27" t="s">
        <v>13</v>
      </c>
      <c r="AH20" s="27" t="s">
        <v>2</v>
      </c>
      <c r="AI20" s="28">
        <v>1036</v>
      </c>
      <c r="AJ20" s="29">
        <v>883.6</v>
      </c>
      <c r="AK20" s="28"/>
      <c r="AL20" s="29">
        <f t="shared" si="3"/>
        <v>-152.39999999999998</v>
      </c>
      <c r="AM20" s="45" t="str">
        <f t="shared" si="4"/>
        <v>- 15%</v>
      </c>
      <c r="AN20" s="36">
        <f t="shared" si="5"/>
        <v>-0.14710424710424708</v>
      </c>
      <c r="AO20" s="29"/>
      <c r="AR20" s="26"/>
      <c r="AS20" s="26"/>
      <c r="AT20" s="27" t="s">
        <v>13</v>
      </c>
      <c r="AU20" s="27" t="s">
        <v>2</v>
      </c>
      <c r="AV20" s="28">
        <v>1567.4</v>
      </c>
      <c r="AW20" s="29">
        <v>1428.4</v>
      </c>
      <c r="AX20" s="28"/>
      <c r="AY20" s="29">
        <f t="shared" si="6"/>
        <v>-139</v>
      </c>
      <c r="AZ20" s="45" t="str">
        <f t="shared" si="7"/>
        <v>- 9%</v>
      </c>
      <c r="BA20" s="36">
        <f t="shared" si="8"/>
        <v>-8.8681893581727692E-2</v>
      </c>
      <c r="BB20" s="29"/>
    </row>
    <row r="21" spans="3:54" ht="11.45" customHeight="1" x14ac:dyDescent="0.15">
      <c r="E21" s="17"/>
      <c r="F21" s="17"/>
      <c r="G21" s="16" t="s">
        <v>14</v>
      </c>
      <c r="H21" s="16" t="s">
        <v>3</v>
      </c>
      <c r="I21" s="14">
        <v>894.79999999999973</v>
      </c>
      <c r="J21" s="19">
        <v>296.59999999999997</v>
      </c>
      <c r="K21" s="13"/>
      <c r="L21" s="13">
        <f t="shared" si="9"/>
        <v>-598.19999999999982</v>
      </c>
      <c r="M21" s="46" t="str">
        <f t="shared" si="10"/>
        <v>- 67%</v>
      </c>
      <c r="N21" s="37">
        <f t="shared" si="11"/>
        <v>-0.66852928028609748</v>
      </c>
      <c r="O21" s="13"/>
      <c r="R21" s="17"/>
      <c r="S21" s="17"/>
      <c r="T21" s="16" t="s">
        <v>14</v>
      </c>
      <c r="U21" s="16" t="s">
        <v>3</v>
      </c>
      <c r="V21" s="14">
        <v>221</v>
      </c>
      <c r="W21" s="13">
        <v>47.2</v>
      </c>
      <c r="X21" s="14"/>
      <c r="Y21" s="13">
        <f t="shared" si="0"/>
        <v>-173.8</v>
      </c>
      <c r="Z21" s="46" t="str">
        <f t="shared" si="1"/>
        <v>- 79%</v>
      </c>
      <c r="AA21" s="37">
        <f t="shared" si="2"/>
        <v>-0.78642533936651593</v>
      </c>
      <c r="AB21" s="13"/>
      <c r="AE21" s="17"/>
      <c r="AF21" s="17"/>
      <c r="AG21" s="16" t="s">
        <v>14</v>
      </c>
      <c r="AH21" s="16" t="s">
        <v>3</v>
      </c>
      <c r="AI21" s="14">
        <v>184.2</v>
      </c>
      <c r="AJ21" s="13">
        <v>53.199999999999996</v>
      </c>
      <c r="AK21" s="14"/>
      <c r="AL21" s="13">
        <f t="shared" si="3"/>
        <v>-131</v>
      </c>
      <c r="AM21" s="46" t="str">
        <f t="shared" si="4"/>
        <v>- 71%</v>
      </c>
      <c r="AN21" s="37">
        <f t="shared" si="5"/>
        <v>-0.71118349619978294</v>
      </c>
      <c r="AO21" s="13"/>
      <c r="AR21" s="17"/>
      <c r="AS21" s="17"/>
      <c r="AT21" s="16" t="s">
        <v>14</v>
      </c>
      <c r="AU21" s="16" t="s">
        <v>3</v>
      </c>
      <c r="AV21" s="14">
        <v>260.39999999999998</v>
      </c>
      <c r="AW21" s="13">
        <v>119.60000000000001</v>
      </c>
      <c r="AX21" s="14"/>
      <c r="AY21" s="13">
        <f t="shared" si="6"/>
        <v>-140.79999999999995</v>
      </c>
      <c r="AZ21" s="46" t="str">
        <f t="shared" si="7"/>
        <v>- 54%</v>
      </c>
      <c r="BA21" s="37">
        <f t="shared" si="8"/>
        <v>-0.54070660522273417</v>
      </c>
      <c r="BB21" s="13"/>
    </row>
    <row r="22" spans="3:54" ht="11.45" customHeight="1" x14ac:dyDescent="0.15">
      <c r="E22" s="31"/>
      <c r="F22" s="31"/>
      <c r="G22" s="32" t="s">
        <v>16</v>
      </c>
      <c r="H22" s="32" t="s">
        <v>23</v>
      </c>
      <c r="I22" s="33">
        <v>38.400000000000006</v>
      </c>
      <c r="J22" s="43">
        <v>114.4</v>
      </c>
      <c r="K22" s="34"/>
      <c r="L22" s="34">
        <f t="shared" si="9"/>
        <v>76</v>
      </c>
      <c r="M22" s="47" t="str">
        <f t="shared" si="10"/>
        <v>+ 198%</v>
      </c>
      <c r="N22" s="38">
        <f t="shared" si="11"/>
        <v>1.9791666666666663</v>
      </c>
      <c r="O22" s="34"/>
      <c r="R22" s="31"/>
      <c r="S22" s="31"/>
      <c r="T22" s="32" t="s">
        <v>16</v>
      </c>
      <c r="U22" s="32" t="s">
        <v>23</v>
      </c>
      <c r="V22" s="33">
        <v>4.8</v>
      </c>
      <c r="W22" s="34">
        <v>14.2</v>
      </c>
      <c r="X22" s="33"/>
      <c r="Y22" s="34">
        <f t="shared" si="0"/>
        <v>9.3999999999999986</v>
      </c>
      <c r="Z22" s="47" t="str">
        <f t="shared" si="1"/>
        <v>+ 196%</v>
      </c>
      <c r="AA22" s="38">
        <f t="shared" si="2"/>
        <v>1.958333333333333</v>
      </c>
      <c r="AB22" s="34"/>
      <c r="AE22" s="31"/>
      <c r="AF22" s="31"/>
      <c r="AG22" s="32" t="s">
        <v>16</v>
      </c>
      <c r="AH22" s="32" t="s">
        <v>23</v>
      </c>
      <c r="AI22" s="33">
        <v>7</v>
      </c>
      <c r="AJ22" s="34">
        <v>15.2</v>
      </c>
      <c r="AK22" s="33"/>
      <c r="AL22" s="34">
        <f t="shared" si="3"/>
        <v>8.1999999999999993</v>
      </c>
      <c r="AM22" s="47" t="str">
        <f t="shared" si="4"/>
        <v>+ 117%</v>
      </c>
      <c r="AN22" s="38">
        <f t="shared" si="5"/>
        <v>1.1714285714285713</v>
      </c>
      <c r="AO22" s="34"/>
      <c r="AR22" s="31"/>
      <c r="AS22" s="31"/>
      <c r="AT22" s="32" t="s">
        <v>16</v>
      </c>
      <c r="AU22" s="32" t="s">
        <v>23</v>
      </c>
      <c r="AV22" s="33">
        <v>17.399999999999999</v>
      </c>
      <c r="AW22" s="34">
        <v>68</v>
      </c>
      <c r="AX22" s="33"/>
      <c r="AY22" s="34">
        <f t="shared" si="6"/>
        <v>50.6</v>
      </c>
      <c r="AZ22" s="47" t="str">
        <f t="shared" si="7"/>
        <v>+ 291%</v>
      </c>
      <c r="BA22" s="38">
        <f t="shared" si="8"/>
        <v>2.9080459770114944</v>
      </c>
      <c r="BB22" s="34"/>
    </row>
    <row r="23" spans="3:54" ht="11.45" customHeight="1" x14ac:dyDescent="0.15">
      <c r="E23" s="17" t="s">
        <v>9</v>
      </c>
      <c r="F23" s="17" t="s">
        <v>1</v>
      </c>
      <c r="G23" s="16" t="s">
        <v>7</v>
      </c>
      <c r="H23" s="16" t="s">
        <v>0</v>
      </c>
      <c r="I23" s="14">
        <v>31.000000000000004</v>
      </c>
      <c r="J23" s="19">
        <v>280.2</v>
      </c>
      <c r="K23" s="13"/>
      <c r="L23" s="13">
        <f t="shared" si="9"/>
        <v>249.2</v>
      </c>
      <c r="M23" s="46" t="str">
        <f t="shared" si="10"/>
        <v>+ 804%</v>
      </c>
      <c r="N23" s="39">
        <f t="shared" si="11"/>
        <v>8.0387096774193534</v>
      </c>
      <c r="O23" s="13"/>
      <c r="R23" s="17" t="s">
        <v>9</v>
      </c>
      <c r="S23" s="17" t="s">
        <v>1</v>
      </c>
      <c r="T23" s="16" t="s">
        <v>7</v>
      </c>
      <c r="U23" s="16" t="s">
        <v>0</v>
      </c>
      <c r="V23" s="14">
        <v>6</v>
      </c>
      <c r="W23" s="13">
        <v>105.4</v>
      </c>
      <c r="X23" s="14"/>
      <c r="Y23" s="13">
        <f t="shared" si="0"/>
        <v>99.4</v>
      </c>
      <c r="Z23" s="46" t="str">
        <f t="shared" si="1"/>
        <v>+ 1657%</v>
      </c>
      <c r="AA23" s="39">
        <f t="shared" si="2"/>
        <v>16.566666666666666</v>
      </c>
      <c r="AB23" s="13"/>
      <c r="AE23" s="17" t="s">
        <v>9</v>
      </c>
      <c r="AF23" s="17" t="s">
        <v>1</v>
      </c>
      <c r="AG23" s="16" t="s">
        <v>7</v>
      </c>
      <c r="AH23" s="16" t="s">
        <v>0</v>
      </c>
      <c r="AI23" s="14">
        <v>9.1999999999999993</v>
      </c>
      <c r="AJ23" s="13">
        <v>50.000000000000007</v>
      </c>
      <c r="AK23" s="14"/>
      <c r="AL23" s="13">
        <f t="shared" si="3"/>
        <v>40.800000000000011</v>
      </c>
      <c r="AM23" s="46" t="str">
        <f t="shared" si="4"/>
        <v>+ 443%</v>
      </c>
      <c r="AN23" s="39">
        <f t="shared" si="5"/>
        <v>4.4347826086956541</v>
      </c>
      <c r="AO23" s="13"/>
      <c r="AR23" s="17" t="s">
        <v>9</v>
      </c>
      <c r="AS23" s="17" t="s">
        <v>1</v>
      </c>
      <c r="AT23" s="16" t="s">
        <v>7</v>
      </c>
      <c r="AU23" s="16" t="s">
        <v>0</v>
      </c>
      <c r="AV23" s="14">
        <v>6.4</v>
      </c>
      <c r="AW23" s="13">
        <v>69.400000000000006</v>
      </c>
      <c r="AX23" s="14"/>
      <c r="AY23" s="13">
        <f t="shared" si="6"/>
        <v>63.000000000000007</v>
      </c>
      <c r="AZ23" s="46" t="str">
        <f t="shared" si="7"/>
        <v>+ 984%</v>
      </c>
      <c r="BA23" s="39">
        <f t="shared" si="8"/>
        <v>9.84375</v>
      </c>
      <c r="BB23" s="13"/>
    </row>
    <row r="24" spans="3:54" ht="11.45" customHeight="1" x14ac:dyDescent="0.15">
      <c r="E24" s="26"/>
      <c r="F24" s="26"/>
      <c r="G24" s="27" t="s">
        <v>8</v>
      </c>
      <c r="H24" s="27" t="s">
        <v>18</v>
      </c>
      <c r="I24" s="28">
        <v>1428.4000000000003</v>
      </c>
      <c r="J24" s="42">
        <v>1378</v>
      </c>
      <c r="K24" s="29"/>
      <c r="L24" s="29">
        <f t="shared" si="9"/>
        <v>-50.400000000000318</v>
      </c>
      <c r="M24" s="45" t="str">
        <f t="shared" si="10"/>
        <v>- 4%</v>
      </c>
      <c r="N24" s="36">
        <f t="shared" si="11"/>
        <v>-3.5284234108093185E-2</v>
      </c>
      <c r="O24" s="29"/>
      <c r="R24" s="26"/>
      <c r="S24" s="26"/>
      <c r="T24" s="27" t="s">
        <v>8</v>
      </c>
      <c r="U24" s="27" t="s">
        <v>18</v>
      </c>
      <c r="V24" s="28">
        <v>388.2</v>
      </c>
      <c r="W24" s="29">
        <v>307.39999999999998</v>
      </c>
      <c r="X24" s="28"/>
      <c r="Y24" s="29">
        <f t="shared" si="0"/>
        <v>-80.800000000000011</v>
      </c>
      <c r="Z24" s="45" t="str">
        <f t="shared" si="1"/>
        <v>- 21%</v>
      </c>
      <c r="AA24" s="36">
        <f t="shared" si="2"/>
        <v>-0.20814013395157138</v>
      </c>
      <c r="AB24" s="29"/>
      <c r="AE24" s="26"/>
      <c r="AF24" s="26"/>
      <c r="AG24" s="27" t="s">
        <v>8</v>
      </c>
      <c r="AH24" s="27" t="s">
        <v>18</v>
      </c>
      <c r="AI24" s="28">
        <v>267</v>
      </c>
      <c r="AJ24" s="29">
        <v>307</v>
      </c>
      <c r="AK24" s="28"/>
      <c r="AL24" s="29">
        <f t="shared" si="3"/>
        <v>40</v>
      </c>
      <c r="AM24" s="45" t="str">
        <f t="shared" si="4"/>
        <v>+ 15%</v>
      </c>
      <c r="AN24" s="36">
        <f t="shared" si="5"/>
        <v>0.14981273408239701</v>
      </c>
      <c r="AO24" s="29"/>
      <c r="AR24" s="26"/>
      <c r="AS24" s="26"/>
      <c r="AT24" s="27" t="s">
        <v>8</v>
      </c>
      <c r="AU24" s="27" t="s">
        <v>18</v>
      </c>
      <c r="AV24" s="28">
        <v>418.6</v>
      </c>
      <c r="AW24" s="29">
        <v>409.6</v>
      </c>
      <c r="AX24" s="28"/>
      <c r="AY24" s="29">
        <f t="shared" si="6"/>
        <v>-9</v>
      </c>
      <c r="AZ24" s="45" t="str">
        <f t="shared" si="7"/>
        <v>- 2%</v>
      </c>
      <c r="BA24" s="36">
        <f t="shared" si="8"/>
        <v>-2.150023889154324E-2</v>
      </c>
      <c r="BB24" s="29"/>
    </row>
    <row r="25" spans="3:54" ht="11.45" customHeight="1" x14ac:dyDescent="0.15">
      <c r="E25" s="17"/>
      <c r="F25" s="17"/>
      <c r="G25" s="16" t="s">
        <v>10</v>
      </c>
      <c r="H25" s="16" t="s">
        <v>19</v>
      </c>
      <c r="I25" s="14">
        <v>427.20000000000005</v>
      </c>
      <c r="J25" s="19">
        <v>467.6</v>
      </c>
      <c r="K25" s="13"/>
      <c r="L25" s="13">
        <f t="shared" si="9"/>
        <v>40.399999999999977</v>
      </c>
      <c r="M25" s="46" t="str">
        <f t="shared" si="10"/>
        <v>+ 9%</v>
      </c>
      <c r="N25" s="37">
        <f t="shared" si="11"/>
        <v>9.4569288389513048E-2</v>
      </c>
      <c r="O25" s="13"/>
      <c r="R25" s="17"/>
      <c r="S25" s="17"/>
      <c r="T25" s="16" t="s">
        <v>10</v>
      </c>
      <c r="U25" s="16" t="s">
        <v>19</v>
      </c>
      <c r="V25" s="14">
        <v>85</v>
      </c>
      <c r="W25" s="13">
        <v>88</v>
      </c>
      <c r="X25" s="14"/>
      <c r="Y25" s="13">
        <f t="shared" si="0"/>
        <v>3</v>
      </c>
      <c r="Z25" s="46" t="str">
        <f t="shared" si="1"/>
        <v>+ 4%</v>
      </c>
      <c r="AA25" s="37">
        <f t="shared" si="2"/>
        <v>3.5294117647058823E-2</v>
      </c>
      <c r="AB25" s="13"/>
      <c r="AE25" s="17"/>
      <c r="AF25" s="17"/>
      <c r="AG25" s="16" t="s">
        <v>10</v>
      </c>
      <c r="AH25" s="16" t="s">
        <v>19</v>
      </c>
      <c r="AI25" s="14">
        <v>86.2</v>
      </c>
      <c r="AJ25" s="13">
        <v>90.8</v>
      </c>
      <c r="AK25" s="14"/>
      <c r="AL25" s="13">
        <f t="shared" si="3"/>
        <v>4.5999999999999943</v>
      </c>
      <c r="AM25" s="46" t="str">
        <f t="shared" si="4"/>
        <v>+ 5%</v>
      </c>
      <c r="AN25" s="37">
        <f t="shared" si="5"/>
        <v>5.3364269141531258E-2</v>
      </c>
      <c r="AO25" s="13"/>
      <c r="AR25" s="17"/>
      <c r="AS25" s="17"/>
      <c r="AT25" s="16" t="s">
        <v>10</v>
      </c>
      <c r="AU25" s="16" t="s">
        <v>19</v>
      </c>
      <c r="AV25" s="14">
        <v>143.19999999999999</v>
      </c>
      <c r="AW25" s="13">
        <v>165.6</v>
      </c>
      <c r="AX25" s="14"/>
      <c r="AY25" s="13">
        <f t="shared" si="6"/>
        <v>22.400000000000006</v>
      </c>
      <c r="AZ25" s="46" t="str">
        <f t="shared" si="7"/>
        <v>+ 16%</v>
      </c>
      <c r="BA25" s="37">
        <f t="shared" si="8"/>
        <v>0.15642458100558665</v>
      </c>
      <c r="BB25" s="13"/>
    </row>
    <row r="26" spans="3:54" ht="11.45" customHeight="1" x14ac:dyDescent="0.15">
      <c r="E26" s="26"/>
      <c r="F26" s="26"/>
      <c r="G26" s="27" t="s">
        <v>11</v>
      </c>
      <c r="H26" s="27" t="s">
        <v>20</v>
      </c>
      <c r="I26" s="28">
        <v>110.8</v>
      </c>
      <c r="J26" s="42">
        <v>202.39999999999998</v>
      </c>
      <c r="K26" s="29"/>
      <c r="L26" s="29">
        <f t="shared" si="9"/>
        <v>91.59999999999998</v>
      </c>
      <c r="M26" s="45" t="str">
        <f t="shared" si="10"/>
        <v>+ 83%</v>
      </c>
      <c r="N26" s="36">
        <f t="shared" si="11"/>
        <v>0.82671480144404319</v>
      </c>
      <c r="O26" s="29"/>
      <c r="R26" s="26"/>
      <c r="S26" s="26"/>
      <c r="T26" s="27" t="s">
        <v>11</v>
      </c>
      <c r="U26" s="27" t="s">
        <v>20</v>
      </c>
      <c r="V26" s="28">
        <v>28.4</v>
      </c>
      <c r="W26" s="29">
        <v>48</v>
      </c>
      <c r="X26" s="28"/>
      <c r="Y26" s="29">
        <f t="shared" si="0"/>
        <v>19.600000000000001</v>
      </c>
      <c r="Z26" s="45" t="str">
        <f t="shared" si="1"/>
        <v>+ 69%</v>
      </c>
      <c r="AA26" s="36">
        <f t="shared" si="2"/>
        <v>0.69014084507042261</v>
      </c>
      <c r="AB26" s="29"/>
      <c r="AE26" s="26"/>
      <c r="AF26" s="26"/>
      <c r="AG26" s="27" t="s">
        <v>11</v>
      </c>
      <c r="AH26" s="27" t="s">
        <v>20</v>
      </c>
      <c r="AI26" s="28">
        <v>22.4</v>
      </c>
      <c r="AJ26" s="29">
        <v>37.6</v>
      </c>
      <c r="AK26" s="28"/>
      <c r="AL26" s="29">
        <f t="shared" si="3"/>
        <v>15.200000000000003</v>
      </c>
      <c r="AM26" s="45" t="str">
        <f t="shared" si="4"/>
        <v>+ 68%</v>
      </c>
      <c r="AN26" s="36">
        <f t="shared" si="5"/>
        <v>0.67857142857142871</v>
      </c>
      <c r="AO26" s="29"/>
      <c r="AR26" s="26"/>
      <c r="AS26" s="26"/>
      <c r="AT26" s="27" t="s">
        <v>11</v>
      </c>
      <c r="AU26" s="27" t="s">
        <v>20</v>
      </c>
      <c r="AV26" s="28">
        <v>25.4</v>
      </c>
      <c r="AW26" s="29">
        <v>59.8</v>
      </c>
      <c r="AX26" s="28"/>
      <c r="AY26" s="29">
        <f t="shared" si="6"/>
        <v>34.4</v>
      </c>
      <c r="AZ26" s="45" t="str">
        <f t="shared" si="7"/>
        <v>+ 135%</v>
      </c>
      <c r="BA26" s="36">
        <f t="shared" si="8"/>
        <v>1.3543307086614174</v>
      </c>
      <c r="BB26" s="29"/>
    </row>
    <row r="27" spans="3:54" ht="11.45" customHeight="1" x14ac:dyDescent="0.15">
      <c r="E27" s="17"/>
      <c r="F27" s="17"/>
      <c r="G27" s="16" t="s">
        <v>12</v>
      </c>
      <c r="H27" s="16" t="s">
        <v>21</v>
      </c>
      <c r="I27" s="14">
        <v>131.19999999999999</v>
      </c>
      <c r="J27" s="19">
        <v>812.6</v>
      </c>
      <c r="K27" s="13"/>
      <c r="L27" s="13">
        <f t="shared" si="9"/>
        <v>681.40000000000009</v>
      </c>
      <c r="M27" s="46" t="str">
        <f t="shared" si="10"/>
        <v>+ 519%</v>
      </c>
      <c r="N27" s="37">
        <f t="shared" si="11"/>
        <v>5.1935975609756113</v>
      </c>
      <c r="O27" s="13"/>
      <c r="R27" s="17"/>
      <c r="S27" s="17"/>
      <c r="T27" s="16" t="s">
        <v>12</v>
      </c>
      <c r="U27" s="16" t="s">
        <v>21</v>
      </c>
      <c r="V27" s="14">
        <v>33.799999999999997</v>
      </c>
      <c r="W27" s="13">
        <v>263.60000000000002</v>
      </c>
      <c r="X27" s="14"/>
      <c r="Y27" s="13">
        <f t="shared" si="0"/>
        <v>229.8</v>
      </c>
      <c r="Z27" s="46" t="str">
        <f t="shared" si="1"/>
        <v>+ 680%</v>
      </c>
      <c r="AA27" s="37">
        <f t="shared" si="2"/>
        <v>6.7988165680473385</v>
      </c>
      <c r="AB27" s="13"/>
      <c r="AE27" s="17"/>
      <c r="AF27" s="17"/>
      <c r="AG27" s="16" t="s">
        <v>12</v>
      </c>
      <c r="AH27" s="16" t="s">
        <v>21</v>
      </c>
      <c r="AI27" s="14">
        <v>28.2</v>
      </c>
      <c r="AJ27" s="13">
        <v>152</v>
      </c>
      <c r="AK27" s="14"/>
      <c r="AL27" s="13">
        <f t="shared" si="3"/>
        <v>123.8</v>
      </c>
      <c r="AM27" s="46" t="str">
        <f t="shared" si="4"/>
        <v>+ 439%</v>
      </c>
      <c r="AN27" s="37">
        <f t="shared" si="5"/>
        <v>4.3900709219858154</v>
      </c>
      <c r="AO27" s="13"/>
      <c r="AR27" s="17"/>
      <c r="AS27" s="17"/>
      <c r="AT27" s="16" t="s">
        <v>12</v>
      </c>
      <c r="AU27" s="16" t="s">
        <v>21</v>
      </c>
      <c r="AV27" s="14">
        <v>34</v>
      </c>
      <c r="AW27" s="13">
        <v>205</v>
      </c>
      <c r="AX27" s="14"/>
      <c r="AY27" s="13">
        <f t="shared" si="6"/>
        <v>171</v>
      </c>
      <c r="AZ27" s="46" t="str">
        <f t="shared" si="7"/>
        <v>+ 503%</v>
      </c>
      <c r="BA27" s="37">
        <f t="shared" si="8"/>
        <v>5.0294117647058822</v>
      </c>
      <c r="BB27" s="13"/>
    </row>
    <row r="28" spans="3:54" ht="11.45" customHeight="1" x14ac:dyDescent="0.15">
      <c r="E28" s="26"/>
      <c r="F28" s="26"/>
      <c r="G28" s="27" t="s">
        <v>13</v>
      </c>
      <c r="H28" s="27" t="s">
        <v>2</v>
      </c>
      <c r="I28" s="28">
        <v>2595.4</v>
      </c>
      <c r="J28" s="42">
        <v>2276.1999999999998</v>
      </c>
      <c r="K28" s="29"/>
      <c r="L28" s="29">
        <f t="shared" si="9"/>
        <v>-319.20000000000027</v>
      </c>
      <c r="M28" s="45" t="str">
        <f t="shared" si="10"/>
        <v>- 12%</v>
      </c>
      <c r="N28" s="36">
        <f t="shared" si="11"/>
        <v>-0.12298682284041006</v>
      </c>
      <c r="O28" s="29"/>
      <c r="R28" s="26"/>
      <c r="S28" s="26"/>
      <c r="T28" s="27" t="s">
        <v>13</v>
      </c>
      <c r="U28" s="27" t="s">
        <v>2</v>
      </c>
      <c r="V28" s="28">
        <v>489.4</v>
      </c>
      <c r="W28" s="29">
        <v>416.8</v>
      </c>
      <c r="X28" s="28"/>
      <c r="Y28" s="29">
        <f t="shared" si="0"/>
        <v>-72.599999999999966</v>
      </c>
      <c r="Z28" s="45" t="str">
        <f t="shared" si="1"/>
        <v>- 15%</v>
      </c>
      <c r="AA28" s="36">
        <f t="shared" si="2"/>
        <v>-0.14834491213731094</v>
      </c>
      <c r="AB28" s="29"/>
      <c r="AE28" s="26"/>
      <c r="AF28" s="26"/>
      <c r="AG28" s="27" t="s">
        <v>13</v>
      </c>
      <c r="AH28" s="27" t="s">
        <v>2</v>
      </c>
      <c r="AI28" s="28">
        <v>551.20000000000005</v>
      </c>
      <c r="AJ28" s="29">
        <v>525.4</v>
      </c>
      <c r="AK28" s="28"/>
      <c r="AL28" s="29">
        <f t="shared" si="3"/>
        <v>-25.800000000000068</v>
      </c>
      <c r="AM28" s="45" t="str">
        <f t="shared" si="4"/>
        <v>- 5%</v>
      </c>
      <c r="AN28" s="36">
        <f t="shared" si="5"/>
        <v>-4.6806966618287496E-2</v>
      </c>
      <c r="AO28" s="29"/>
      <c r="AR28" s="26"/>
      <c r="AS28" s="26"/>
      <c r="AT28" s="27" t="s">
        <v>13</v>
      </c>
      <c r="AU28" s="27" t="s">
        <v>2</v>
      </c>
      <c r="AV28" s="28">
        <v>771.6</v>
      </c>
      <c r="AW28" s="29">
        <v>666.4</v>
      </c>
      <c r="AX28" s="28"/>
      <c r="AY28" s="29">
        <f t="shared" si="6"/>
        <v>-105.20000000000005</v>
      </c>
      <c r="AZ28" s="45" t="str">
        <f t="shared" si="7"/>
        <v>- 14%</v>
      </c>
      <c r="BA28" s="36">
        <f t="shared" si="8"/>
        <v>-0.13634007257646455</v>
      </c>
      <c r="BB28" s="29"/>
    </row>
    <row r="29" spans="3:54" ht="11.45" customHeight="1" x14ac:dyDescent="0.15">
      <c r="E29" s="17"/>
      <c r="F29" s="17"/>
      <c r="G29" s="16" t="s">
        <v>14</v>
      </c>
      <c r="H29" s="16" t="s">
        <v>3</v>
      </c>
      <c r="I29" s="14">
        <v>97</v>
      </c>
      <c r="J29" s="19">
        <v>69.600000000000009</v>
      </c>
      <c r="K29" s="13"/>
      <c r="L29" s="13">
        <f t="shared" si="9"/>
        <v>-27.399999999999991</v>
      </c>
      <c r="M29" s="46" t="str">
        <f t="shared" si="10"/>
        <v>- 28%</v>
      </c>
      <c r="N29" s="37">
        <f t="shared" si="11"/>
        <v>-0.2824742268041236</v>
      </c>
      <c r="O29" s="13"/>
      <c r="R29" s="17"/>
      <c r="S29" s="17"/>
      <c r="T29" s="16" t="s">
        <v>14</v>
      </c>
      <c r="U29" s="16" t="s">
        <v>3</v>
      </c>
      <c r="V29" s="14">
        <v>21.2</v>
      </c>
      <c r="W29" s="13">
        <v>12.6</v>
      </c>
      <c r="X29" s="14"/>
      <c r="Y29" s="13">
        <f t="shared" si="0"/>
        <v>-8.6</v>
      </c>
      <c r="Z29" s="46" t="str">
        <f t="shared" si="1"/>
        <v>- 41%</v>
      </c>
      <c r="AA29" s="37">
        <f t="shared" si="2"/>
        <v>-0.40566037735849059</v>
      </c>
      <c r="AB29" s="13"/>
      <c r="AE29" s="17"/>
      <c r="AF29" s="17"/>
      <c r="AG29" s="16" t="s">
        <v>14</v>
      </c>
      <c r="AH29" s="16" t="s">
        <v>3</v>
      </c>
      <c r="AI29" s="14">
        <v>20.399999999999999</v>
      </c>
      <c r="AJ29" s="13">
        <v>15.2</v>
      </c>
      <c r="AK29" s="14"/>
      <c r="AL29" s="13">
        <f t="shared" si="3"/>
        <v>-5.1999999999999993</v>
      </c>
      <c r="AM29" s="46" t="str">
        <f t="shared" si="4"/>
        <v>- 25%</v>
      </c>
      <c r="AN29" s="37">
        <f t="shared" si="5"/>
        <v>-0.25490196078431371</v>
      </c>
      <c r="AO29" s="13"/>
      <c r="AR29" s="17"/>
      <c r="AS29" s="17"/>
      <c r="AT29" s="16" t="s">
        <v>14</v>
      </c>
      <c r="AU29" s="16" t="s">
        <v>3</v>
      </c>
      <c r="AV29" s="14">
        <v>26.6</v>
      </c>
      <c r="AW29" s="13">
        <v>23.2</v>
      </c>
      <c r="AX29" s="14"/>
      <c r="AY29" s="13">
        <f t="shared" si="6"/>
        <v>-3.4000000000000021</v>
      </c>
      <c r="AZ29" s="46" t="str">
        <f t="shared" si="7"/>
        <v>- 13%</v>
      </c>
      <c r="BA29" s="37">
        <f t="shared" si="8"/>
        <v>-0.12781954887218053</v>
      </c>
      <c r="BB29" s="13"/>
    </row>
    <row r="30" spans="3:54" ht="11.45" customHeight="1" x14ac:dyDescent="0.15">
      <c r="E30" s="31"/>
      <c r="F30" s="31"/>
      <c r="G30" s="32" t="s">
        <v>16</v>
      </c>
      <c r="H30" s="32" t="s">
        <v>23</v>
      </c>
      <c r="I30" s="33">
        <v>15.600000000000001</v>
      </c>
      <c r="J30" s="43">
        <v>38</v>
      </c>
      <c r="K30" s="34"/>
      <c r="L30" s="34">
        <f t="shared" si="9"/>
        <v>22.4</v>
      </c>
      <c r="M30" s="47" t="str">
        <f t="shared" si="10"/>
        <v>+ 144%</v>
      </c>
      <c r="N30" s="38">
        <f t="shared" si="11"/>
        <v>1.4358974358974357</v>
      </c>
      <c r="O30" s="34"/>
      <c r="R30" s="31"/>
      <c r="S30" s="31"/>
      <c r="T30" s="32" t="s">
        <v>16</v>
      </c>
      <c r="U30" s="32" t="s">
        <v>23</v>
      </c>
      <c r="V30" s="33">
        <v>3.2</v>
      </c>
      <c r="W30" s="34">
        <v>11.4</v>
      </c>
      <c r="X30" s="33"/>
      <c r="Y30" s="34">
        <f t="shared" si="0"/>
        <v>8.1999999999999993</v>
      </c>
      <c r="Z30" s="47" t="str">
        <f t="shared" si="1"/>
        <v>+ 256%</v>
      </c>
      <c r="AA30" s="38">
        <f t="shared" si="2"/>
        <v>2.5624999999999996</v>
      </c>
      <c r="AB30" s="34"/>
      <c r="AE30" s="31"/>
      <c r="AF30" s="31"/>
      <c r="AG30" s="32" t="s">
        <v>16</v>
      </c>
      <c r="AH30" s="32" t="s">
        <v>23</v>
      </c>
      <c r="AI30" s="33">
        <v>4.4000000000000004</v>
      </c>
      <c r="AJ30" s="34">
        <v>6.2</v>
      </c>
      <c r="AK30" s="33"/>
      <c r="AL30" s="34">
        <f t="shared" si="3"/>
        <v>1.7999999999999998</v>
      </c>
      <c r="AM30" s="47" t="str">
        <f t="shared" si="4"/>
        <v>+ 41%</v>
      </c>
      <c r="AN30" s="38">
        <f t="shared" si="5"/>
        <v>0.40909090909090901</v>
      </c>
      <c r="AO30" s="34"/>
      <c r="AR30" s="31"/>
      <c r="AS30" s="31"/>
      <c r="AT30" s="32" t="s">
        <v>16</v>
      </c>
      <c r="AU30" s="32" t="s">
        <v>23</v>
      </c>
      <c r="AV30" s="33">
        <v>5</v>
      </c>
      <c r="AW30" s="34">
        <v>13.8</v>
      </c>
      <c r="AX30" s="33"/>
      <c r="AY30" s="34">
        <f t="shared" si="6"/>
        <v>8.8000000000000007</v>
      </c>
      <c r="AZ30" s="47" t="str">
        <f t="shared" si="7"/>
        <v>+ 176%</v>
      </c>
      <c r="BA30" s="38">
        <f t="shared" si="8"/>
        <v>1.7600000000000002</v>
      </c>
      <c r="BB30" s="34"/>
    </row>
    <row r="31" spans="3:54" ht="11.45" customHeight="1" x14ac:dyDescent="0.15">
      <c r="E31" s="17" t="s">
        <v>10</v>
      </c>
      <c r="F31" s="17" t="s">
        <v>19</v>
      </c>
      <c r="G31" s="16" t="s">
        <v>7</v>
      </c>
      <c r="H31" s="16" t="s">
        <v>0</v>
      </c>
      <c r="I31" s="14">
        <v>21.200000000000006</v>
      </c>
      <c r="J31" s="19">
        <v>47.2</v>
      </c>
      <c r="K31" s="13"/>
      <c r="L31" s="13">
        <f t="shared" si="9"/>
        <v>25.999999999999996</v>
      </c>
      <c r="M31" s="46" t="str">
        <f t="shared" si="10"/>
        <v>+ 123%</v>
      </c>
      <c r="N31" s="39">
        <f t="shared" si="11"/>
        <v>1.2264150943396221</v>
      </c>
      <c r="O31" s="13"/>
      <c r="R31" s="17" t="s">
        <v>10</v>
      </c>
      <c r="S31" s="17" t="s">
        <v>19</v>
      </c>
      <c r="T31" s="16" t="s">
        <v>7</v>
      </c>
      <c r="U31" s="16" t="s">
        <v>0</v>
      </c>
      <c r="V31" s="14">
        <v>9.4</v>
      </c>
      <c r="W31" s="13">
        <v>23.6</v>
      </c>
      <c r="X31" s="14"/>
      <c r="Y31" s="13">
        <f t="shared" si="0"/>
        <v>14.200000000000001</v>
      </c>
      <c r="Z31" s="46" t="str">
        <f t="shared" si="1"/>
        <v>+ 151%</v>
      </c>
      <c r="AA31" s="39">
        <f t="shared" si="2"/>
        <v>1.5106382978723405</v>
      </c>
      <c r="AB31" s="13"/>
      <c r="AE31" s="17" t="s">
        <v>10</v>
      </c>
      <c r="AF31" s="17" t="s">
        <v>19</v>
      </c>
      <c r="AG31" s="16" t="s">
        <v>7</v>
      </c>
      <c r="AH31" s="16" t="s">
        <v>0</v>
      </c>
      <c r="AI31" s="14">
        <v>3.6</v>
      </c>
      <c r="AJ31" s="13">
        <v>9.1999999999999993</v>
      </c>
      <c r="AK31" s="14"/>
      <c r="AL31" s="13">
        <f t="shared" si="3"/>
        <v>5.6</v>
      </c>
      <c r="AM31" s="46" t="str">
        <f t="shared" si="4"/>
        <v>+ 156%</v>
      </c>
      <c r="AN31" s="39">
        <f t="shared" si="5"/>
        <v>1.5555555555555554</v>
      </c>
      <c r="AO31" s="13"/>
      <c r="AR31" s="17" t="s">
        <v>10</v>
      </c>
      <c r="AS31" s="17" t="s">
        <v>19</v>
      </c>
      <c r="AT31" s="16" t="s">
        <v>7</v>
      </c>
      <c r="AU31" s="16" t="s">
        <v>0</v>
      </c>
      <c r="AV31" s="14">
        <v>3.6</v>
      </c>
      <c r="AW31" s="13">
        <v>7.8000000000000007</v>
      </c>
      <c r="AX31" s="14"/>
      <c r="AY31" s="13">
        <f t="shared" si="6"/>
        <v>4.2000000000000011</v>
      </c>
      <c r="AZ31" s="46" t="str">
        <f t="shared" si="7"/>
        <v>+ 117%</v>
      </c>
      <c r="BA31" s="39">
        <f t="shared" si="8"/>
        <v>1.166666666666667</v>
      </c>
      <c r="BB31" s="13"/>
    </row>
    <row r="32" spans="3:54" ht="11.45" customHeight="1" x14ac:dyDescent="0.15">
      <c r="E32" s="26"/>
      <c r="F32" s="26"/>
      <c r="G32" s="27" t="s">
        <v>8</v>
      </c>
      <c r="H32" s="27" t="s">
        <v>18</v>
      </c>
      <c r="I32" s="28">
        <v>75.200000000000017</v>
      </c>
      <c r="J32" s="42">
        <v>69.599999999999994</v>
      </c>
      <c r="K32" s="29"/>
      <c r="L32" s="29">
        <f t="shared" si="9"/>
        <v>-5.6000000000000227</v>
      </c>
      <c r="M32" s="45" t="str">
        <f t="shared" si="10"/>
        <v>- 7%</v>
      </c>
      <c r="N32" s="36">
        <f t="shared" si="11"/>
        <v>-7.4468085106383267E-2</v>
      </c>
      <c r="O32" s="29"/>
      <c r="R32" s="26"/>
      <c r="S32" s="26"/>
      <c r="T32" s="27" t="s">
        <v>8</v>
      </c>
      <c r="U32" s="27" t="s">
        <v>18</v>
      </c>
      <c r="V32" s="28">
        <v>18.8</v>
      </c>
      <c r="W32" s="29">
        <v>15</v>
      </c>
      <c r="X32" s="28"/>
      <c r="Y32" s="29">
        <f t="shared" si="0"/>
        <v>-3.8000000000000007</v>
      </c>
      <c r="Z32" s="45" t="str">
        <f t="shared" si="1"/>
        <v>- 20%</v>
      </c>
      <c r="AA32" s="36">
        <f t="shared" si="2"/>
        <v>-0.20212765957446813</v>
      </c>
      <c r="AB32" s="29"/>
      <c r="AE32" s="26"/>
      <c r="AF32" s="26"/>
      <c r="AG32" s="27" t="s">
        <v>8</v>
      </c>
      <c r="AH32" s="27" t="s">
        <v>18</v>
      </c>
      <c r="AI32" s="28">
        <v>19.600000000000001</v>
      </c>
      <c r="AJ32" s="29">
        <v>18.8</v>
      </c>
      <c r="AK32" s="28"/>
      <c r="AL32" s="29">
        <f t="shared" si="3"/>
        <v>-0.80000000000000071</v>
      </c>
      <c r="AM32" s="45" t="str">
        <f t="shared" si="4"/>
        <v>- 4%</v>
      </c>
      <c r="AN32" s="36">
        <f t="shared" si="5"/>
        <v>-4.0816326530612276E-2</v>
      </c>
      <c r="AO32" s="29"/>
      <c r="AR32" s="26"/>
      <c r="AS32" s="26"/>
      <c r="AT32" s="27" t="s">
        <v>8</v>
      </c>
      <c r="AU32" s="27" t="s">
        <v>18</v>
      </c>
      <c r="AV32" s="28">
        <v>21</v>
      </c>
      <c r="AW32" s="29">
        <v>20.399999999999999</v>
      </c>
      <c r="AX32" s="28"/>
      <c r="AY32" s="29">
        <f t="shared" si="6"/>
        <v>-0.60000000000000142</v>
      </c>
      <c r="AZ32" s="45" t="str">
        <f t="shared" si="7"/>
        <v>- 3%</v>
      </c>
      <c r="BA32" s="36">
        <f t="shared" si="8"/>
        <v>-2.857142857142864E-2</v>
      </c>
      <c r="BB32" s="29"/>
    </row>
    <row r="33" spans="1:54" ht="11.45" customHeight="1" x14ac:dyDescent="0.15">
      <c r="E33" s="17"/>
      <c r="F33" s="17"/>
      <c r="G33" s="16" t="s">
        <v>9</v>
      </c>
      <c r="H33" s="16" t="s">
        <v>1</v>
      </c>
      <c r="I33" s="14">
        <v>428.8</v>
      </c>
      <c r="J33" s="19">
        <v>453.6</v>
      </c>
      <c r="K33" s="13"/>
      <c r="L33" s="13">
        <f t="shared" si="9"/>
        <v>24.800000000000011</v>
      </c>
      <c r="M33" s="46" t="str">
        <f t="shared" si="10"/>
        <v>+ 6%</v>
      </c>
      <c r="N33" s="37">
        <f t="shared" si="11"/>
        <v>5.7835820895522416E-2</v>
      </c>
      <c r="O33" s="13"/>
      <c r="R33" s="17"/>
      <c r="S33" s="17"/>
      <c r="T33" s="16" t="s">
        <v>9</v>
      </c>
      <c r="U33" s="16" t="s">
        <v>1</v>
      </c>
      <c r="V33" s="14">
        <v>125.6</v>
      </c>
      <c r="W33" s="13">
        <v>145.4</v>
      </c>
      <c r="X33" s="14"/>
      <c r="Y33" s="13">
        <f t="shared" si="0"/>
        <v>19.800000000000011</v>
      </c>
      <c r="Z33" s="46" t="str">
        <f t="shared" si="1"/>
        <v>+ 16%</v>
      </c>
      <c r="AA33" s="37">
        <f t="shared" si="2"/>
        <v>0.15764331210191093</v>
      </c>
      <c r="AB33" s="13"/>
      <c r="AE33" s="17"/>
      <c r="AF33" s="17"/>
      <c r="AG33" s="16" t="s">
        <v>9</v>
      </c>
      <c r="AH33" s="16" t="s">
        <v>1</v>
      </c>
      <c r="AI33" s="14">
        <v>79.2</v>
      </c>
      <c r="AJ33" s="13">
        <v>86.4</v>
      </c>
      <c r="AK33" s="14"/>
      <c r="AL33" s="13">
        <f t="shared" si="3"/>
        <v>7.2000000000000028</v>
      </c>
      <c r="AM33" s="46" t="str">
        <f t="shared" si="4"/>
        <v>+ 9%</v>
      </c>
      <c r="AN33" s="37">
        <f t="shared" si="5"/>
        <v>9.0909090909090939E-2</v>
      </c>
      <c r="AO33" s="13"/>
      <c r="AR33" s="17"/>
      <c r="AS33" s="17"/>
      <c r="AT33" s="16" t="s">
        <v>9</v>
      </c>
      <c r="AU33" s="16" t="s">
        <v>1</v>
      </c>
      <c r="AV33" s="14">
        <v>122.6</v>
      </c>
      <c r="AW33" s="13">
        <v>120.4</v>
      </c>
      <c r="AX33" s="14"/>
      <c r="AY33" s="13">
        <f t="shared" si="6"/>
        <v>-2.1999999999999886</v>
      </c>
      <c r="AZ33" s="46" t="str">
        <f t="shared" si="7"/>
        <v>- 2%</v>
      </c>
      <c r="BA33" s="37">
        <f t="shared" si="8"/>
        <v>-1.794453507340937E-2</v>
      </c>
      <c r="BB33" s="13"/>
    </row>
    <row r="34" spans="1:54" ht="11.45" customHeight="1" x14ac:dyDescent="0.15">
      <c r="E34" s="26"/>
      <c r="F34" s="26"/>
      <c r="G34" s="27" t="s">
        <v>11</v>
      </c>
      <c r="H34" s="27" t="s">
        <v>20</v>
      </c>
      <c r="I34" s="28">
        <v>7.4000000000000021</v>
      </c>
      <c r="J34" s="42">
        <v>37.4</v>
      </c>
      <c r="K34" s="29"/>
      <c r="L34" s="29">
        <f t="shared" si="9"/>
        <v>29.999999999999996</v>
      </c>
      <c r="M34" s="45" t="str">
        <f t="shared" si="10"/>
        <v>+ 405%</v>
      </c>
      <c r="N34" s="36">
        <f t="shared" si="11"/>
        <v>4.0540540540540526</v>
      </c>
      <c r="O34" s="29"/>
      <c r="R34" s="26"/>
      <c r="S34" s="26"/>
      <c r="T34" s="27" t="s">
        <v>11</v>
      </c>
      <c r="U34" s="27" t="s">
        <v>20</v>
      </c>
      <c r="V34" s="28">
        <v>2.6</v>
      </c>
      <c r="W34" s="29">
        <v>12.200000000000001</v>
      </c>
      <c r="X34" s="28"/>
      <c r="Y34" s="29">
        <f t="shared" si="0"/>
        <v>9.6000000000000014</v>
      </c>
      <c r="Z34" s="45" t="str">
        <f t="shared" si="1"/>
        <v>+ 369%</v>
      </c>
      <c r="AA34" s="36">
        <f t="shared" si="2"/>
        <v>3.6923076923076925</v>
      </c>
      <c r="AB34" s="29"/>
      <c r="AE34" s="26"/>
      <c r="AF34" s="26"/>
      <c r="AG34" s="27" t="s">
        <v>11</v>
      </c>
      <c r="AH34" s="27" t="s">
        <v>20</v>
      </c>
      <c r="AI34" s="28">
        <v>1.6</v>
      </c>
      <c r="AJ34" s="29">
        <v>5.8000000000000007</v>
      </c>
      <c r="AK34" s="28"/>
      <c r="AL34" s="29">
        <f t="shared" si="3"/>
        <v>4.2000000000000011</v>
      </c>
      <c r="AM34" s="45" t="str">
        <f t="shared" si="4"/>
        <v>+ 263%</v>
      </c>
      <c r="AN34" s="36">
        <f t="shared" si="5"/>
        <v>2.6250000000000004</v>
      </c>
      <c r="AO34" s="29"/>
      <c r="AR34" s="26"/>
      <c r="AS34" s="26"/>
      <c r="AT34" s="27" t="s">
        <v>11</v>
      </c>
      <c r="AU34" s="27" t="s">
        <v>20</v>
      </c>
      <c r="AV34" s="28">
        <v>1.6</v>
      </c>
      <c r="AW34" s="29">
        <v>14.6</v>
      </c>
      <c r="AX34" s="28"/>
      <c r="AY34" s="29">
        <f t="shared" si="6"/>
        <v>13</v>
      </c>
      <c r="AZ34" s="45" t="str">
        <f t="shared" si="7"/>
        <v>+ 813%</v>
      </c>
      <c r="BA34" s="36">
        <f t="shared" si="8"/>
        <v>8.125</v>
      </c>
      <c r="BB34" s="29"/>
    </row>
    <row r="35" spans="1:54" ht="11.45" customHeight="1" x14ac:dyDescent="0.15">
      <c r="E35" s="17"/>
      <c r="F35" s="17"/>
      <c r="G35" s="16" t="s">
        <v>12</v>
      </c>
      <c r="H35" s="16" t="s">
        <v>21</v>
      </c>
      <c r="I35" s="14">
        <v>32.200000000000003</v>
      </c>
      <c r="J35" s="19">
        <v>114.19999999999999</v>
      </c>
      <c r="K35" s="13"/>
      <c r="L35" s="13">
        <f t="shared" si="9"/>
        <v>81.999999999999986</v>
      </c>
      <c r="M35" s="46" t="str">
        <f t="shared" si="10"/>
        <v>+ 255%</v>
      </c>
      <c r="N35" s="37">
        <f t="shared" si="11"/>
        <v>2.5465838509316763</v>
      </c>
      <c r="O35" s="13"/>
      <c r="R35" s="17"/>
      <c r="S35" s="17"/>
      <c r="T35" s="16" t="s">
        <v>12</v>
      </c>
      <c r="U35" s="16" t="s">
        <v>21</v>
      </c>
      <c r="V35" s="14">
        <v>10.6</v>
      </c>
      <c r="W35" s="13">
        <v>52.400000000000006</v>
      </c>
      <c r="X35" s="14"/>
      <c r="Y35" s="13">
        <f t="shared" si="0"/>
        <v>41.800000000000004</v>
      </c>
      <c r="Z35" s="46" t="str">
        <f t="shared" si="1"/>
        <v>+ 394%</v>
      </c>
      <c r="AA35" s="37">
        <f t="shared" si="2"/>
        <v>3.943396226415095</v>
      </c>
      <c r="AB35" s="13"/>
      <c r="AE35" s="17"/>
      <c r="AF35" s="17"/>
      <c r="AG35" s="16" t="s">
        <v>12</v>
      </c>
      <c r="AH35" s="16" t="s">
        <v>21</v>
      </c>
      <c r="AI35" s="14">
        <v>9.8000000000000007</v>
      </c>
      <c r="AJ35" s="13">
        <v>14.8</v>
      </c>
      <c r="AK35" s="14"/>
      <c r="AL35" s="13">
        <f t="shared" si="3"/>
        <v>5</v>
      </c>
      <c r="AM35" s="46" t="str">
        <f t="shared" si="4"/>
        <v>+ 51%</v>
      </c>
      <c r="AN35" s="37">
        <f t="shared" si="5"/>
        <v>0.51020408163265307</v>
      </c>
      <c r="AO35" s="13"/>
      <c r="AR35" s="17"/>
      <c r="AS35" s="17"/>
      <c r="AT35" s="16" t="s">
        <v>12</v>
      </c>
      <c r="AU35" s="16" t="s">
        <v>21</v>
      </c>
      <c r="AV35" s="14">
        <v>5.6</v>
      </c>
      <c r="AW35" s="13">
        <v>25.8</v>
      </c>
      <c r="AX35" s="14"/>
      <c r="AY35" s="13">
        <f t="shared" si="6"/>
        <v>20.200000000000003</v>
      </c>
      <c r="AZ35" s="46" t="str">
        <f t="shared" si="7"/>
        <v>+ 361%</v>
      </c>
      <c r="BA35" s="37">
        <f t="shared" si="8"/>
        <v>3.6071428571428581</v>
      </c>
      <c r="BB35" s="13"/>
    </row>
    <row r="36" spans="1:54" ht="11.45" customHeight="1" x14ac:dyDescent="0.15">
      <c r="E36" s="26"/>
      <c r="F36" s="26"/>
      <c r="G36" s="27" t="s">
        <v>13</v>
      </c>
      <c r="H36" s="27" t="s">
        <v>2</v>
      </c>
      <c r="I36" s="28">
        <v>961.59999999999991</v>
      </c>
      <c r="J36" s="42">
        <v>832.8</v>
      </c>
      <c r="K36" s="29"/>
      <c r="L36" s="29">
        <f t="shared" si="9"/>
        <v>-128.79999999999995</v>
      </c>
      <c r="M36" s="45" t="str">
        <f t="shared" si="10"/>
        <v>- 13%</v>
      </c>
      <c r="N36" s="36">
        <f t="shared" si="11"/>
        <v>-0.13394342762063224</v>
      </c>
      <c r="O36" s="29"/>
      <c r="R36" s="26"/>
      <c r="S36" s="26"/>
      <c r="T36" s="27" t="s">
        <v>13</v>
      </c>
      <c r="U36" s="27" t="s">
        <v>2</v>
      </c>
      <c r="V36" s="28">
        <v>194.6</v>
      </c>
      <c r="W36" s="29">
        <v>165.4</v>
      </c>
      <c r="X36" s="28"/>
      <c r="Y36" s="29">
        <f t="shared" si="0"/>
        <v>-29.199999999999989</v>
      </c>
      <c r="Z36" s="45" t="str">
        <f t="shared" si="1"/>
        <v>- 15%</v>
      </c>
      <c r="AA36" s="36">
        <f t="shared" si="2"/>
        <v>-0.15005138746145935</v>
      </c>
      <c r="AB36" s="29"/>
      <c r="AE36" s="26"/>
      <c r="AF36" s="26"/>
      <c r="AG36" s="27" t="s">
        <v>13</v>
      </c>
      <c r="AH36" s="27" t="s">
        <v>2</v>
      </c>
      <c r="AI36" s="28">
        <v>183.2</v>
      </c>
      <c r="AJ36" s="29">
        <v>177</v>
      </c>
      <c r="AK36" s="28"/>
      <c r="AL36" s="29">
        <f t="shared" si="3"/>
        <v>-6.1999999999999886</v>
      </c>
      <c r="AM36" s="45" t="str">
        <f t="shared" si="4"/>
        <v>- 3%</v>
      </c>
      <c r="AN36" s="36">
        <f t="shared" si="5"/>
        <v>-3.3842794759825268E-2</v>
      </c>
      <c r="AO36" s="29"/>
      <c r="AR36" s="26"/>
      <c r="AS36" s="26"/>
      <c r="AT36" s="27" t="s">
        <v>13</v>
      </c>
      <c r="AU36" s="27" t="s">
        <v>2</v>
      </c>
      <c r="AV36" s="28">
        <v>309.60000000000002</v>
      </c>
      <c r="AW36" s="29">
        <v>266.2</v>
      </c>
      <c r="AX36" s="28"/>
      <c r="AY36" s="29">
        <f t="shared" si="6"/>
        <v>-43.400000000000034</v>
      </c>
      <c r="AZ36" s="45" t="str">
        <f t="shared" si="7"/>
        <v>- 14%</v>
      </c>
      <c r="BA36" s="36">
        <f t="shared" si="8"/>
        <v>-0.14018087855297168</v>
      </c>
      <c r="BB36" s="29"/>
    </row>
    <row r="37" spans="1:54" ht="11.45" customHeight="1" x14ac:dyDescent="0.15">
      <c r="E37" s="20"/>
      <c r="F37" s="20"/>
      <c r="G37" s="21" t="s">
        <v>14</v>
      </c>
      <c r="H37" s="21" t="s">
        <v>3</v>
      </c>
      <c r="I37" s="22">
        <v>98.8</v>
      </c>
      <c r="J37" s="24">
        <v>58.8</v>
      </c>
      <c r="K37" s="23"/>
      <c r="L37" s="23">
        <f t="shared" si="9"/>
        <v>-40</v>
      </c>
      <c r="M37" s="48" t="str">
        <f t="shared" si="10"/>
        <v>- 40%</v>
      </c>
      <c r="N37" s="41">
        <f t="shared" si="11"/>
        <v>-0.40485829959514169</v>
      </c>
      <c r="O37" s="23"/>
      <c r="R37" s="20"/>
      <c r="S37" s="20"/>
      <c r="T37" s="21" t="s">
        <v>14</v>
      </c>
      <c r="U37" s="21" t="s">
        <v>3</v>
      </c>
      <c r="V37" s="22">
        <v>40.200000000000003</v>
      </c>
      <c r="W37" s="23">
        <v>23.8</v>
      </c>
      <c r="X37" s="22"/>
      <c r="Y37" s="23">
        <f t="shared" si="0"/>
        <v>-16.400000000000002</v>
      </c>
      <c r="Z37" s="48" t="str">
        <f t="shared" si="1"/>
        <v>- 41%</v>
      </c>
      <c r="AA37" s="41">
        <f t="shared" si="2"/>
        <v>-0.40796019900497515</v>
      </c>
      <c r="AB37" s="23"/>
      <c r="AE37" s="20"/>
      <c r="AF37" s="20"/>
      <c r="AG37" s="21" t="s">
        <v>14</v>
      </c>
      <c r="AH37" s="21" t="s">
        <v>3</v>
      </c>
      <c r="AI37" s="22">
        <v>14</v>
      </c>
      <c r="AJ37" s="23">
        <v>7.8</v>
      </c>
      <c r="AK37" s="22"/>
      <c r="AL37" s="23">
        <f t="shared" si="3"/>
        <v>-6.2</v>
      </c>
      <c r="AM37" s="48" t="str">
        <f t="shared" si="4"/>
        <v>- 44%</v>
      </c>
      <c r="AN37" s="41">
        <f t="shared" si="5"/>
        <v>-0.44285714285714289</v>
      </c>
      <c r="AO37" s="23"/>
      <c r="AR37" s="20"/>
      <c r="AS37" s="20"/>
      <c r="AT37" s="21" t="s">
        <v>14</v>
      </c>
      <c r="AU37" s="21" t="s">
        <v>3</v>
      </c>
      <c r="AV37" s="22">
        <v>24.8</v>
      </c>
      <c r="AW37" s="23">
        <v>18.2</v>
      </c>
      <c r="AX37" s="22"/>
      <c r="AY37" s="23">
        <f t="shared" si="6"/>
        <v>-6.6000000000000014</v>
      </c>
      <c r="AZ37" s="48" t="str">
        <f t="shared" si="7"/>
        <v>- 27%</v>
      </c>
      <c r="BA37" s="41">
        <f t="shared" si="8"/>
        <v>-0.26612903225806456</v>
      </c>
      <c r="BB37" s="23"/>
    </row>
    <row r="38" spans="1:54" ht="11.45" customHeight="1" x14ac:dyDescent="0.15">
      <c r="E38" s="26" t="s">
        <v>11</v>
      </c>
      <c r="F38" s="26" t="s">
        <v>20</v>
      </c>
      <c r="G38" s="27" t="s">
        <v>7</v>
      </c>
      <c r="H38" s="27" t="s">
        <v>0</v>
      </c>
      <c r="I38" s="28">
        <v>351.4</v>
      </c>
      <c r="J38" s="42">
        <v>482</v>
      </c>
      <c r="K38" s="29"/>
      <c r="L38" s="29">
        <f t="shared" si="9"/>
        <v>130.60000000000002</v>
      </c>
      <c r="M38" s="45" t="str">
        <f t="shared" si="10"/>
        <v>+ 37%</v>
      </c>
      <c r="N38" s="40">
        <f t="shared" si="11"/>
        <v>0.37165623221400124</v>
      </c>
      <c r="O38" s="29"/>
      <c r="R38" s="26" t="s">
        <v>11</v>
      </c>
      <c r="S38" s="26" t="s">
        <v>20</v>
      </c>
      <c r="T38" s="27" t="s">
        <v>7</v>
      </c>
      <c r="U38" s="27" t="s">
        <v>0</v>
      </c>
      <c r="V38" s="28">
        <v>92.8</v>
      </c>
      <c r="W38" s="29">
        <v>137.4</v>
      </c>
      <c r="X38" s="28"/>
      <c r="Y38" s="29">
        <f t="shared" si="0"/>
        <v>44.600000000000009</v>
      </c>
      <c r="Z38" s="45" t="str">
        <f t="shared" si="1"/>
        <v>+ 48%</v>
      </c>
      <c r="AA38" s="40">
        <f t="shared" si="2"/>
        <v>0.48060344827586216</v>
      </c>
      <c r="AB38" s="29"/>
      <c r="AE38" s="26" t="s">
        <v>11</v>
      </c>
      <c r="AF38" s="26" t="s">
        <v>20</v>
      </c>
      <c r="AG38" s="27" t="s">
        <v>7</v>
      </c>
      <c r="AH38" s="27" t="s">
        <v>0</v>
      </c>
      <c r="AI38" s="28">
        <v>84.2</v>
      </c>
      <c r="AJ38" s="29">
        <v>104.6</v>
      </c>
      <c r="AK38" s="28"/>
      <c r="AL38" s="29">
        <f t="shared" si="3"/>
        <v>20.399999999999991</v>
      </c>
      <c r="AM38" s="45" t="str">
        <f t="shared" si="4"/>
        <v>+ 24%</v>
      </c>
      <c r="AN38" s="40">
        <f t="shared" si="5"/>
        <v>0.24228028503562934</v>
      </c>
      <c r="AO38" s="29"/>
      <c r="AR38" s="26" t="s">
        <v>11</v>
      </c>
      <c r="AS38" s="26" t="s">
        <v>20</v>
      </c>
      <c r="AT38" s="27" t="s">
        <v>7</v>
      </c>
      <c r="AU38" s="27" t="s">
        <v>0</v>
      </c>
      <c r="AV38" s="28">
        <v>91.6</v>
      </c>
      <c r="AW38" s="29">
        <v>124.8</v>
      </c>
      <c r="AX38" s="28"/>
      <c r="AY38" s="29">
        <f t="shared" si="6"/>
        <v>33.200000000000003</v>
      </c>
      <c r="AZ38" s="45" t="str">
        <f t="shared" si="7"/>
        <v>+ 36%</v>
      </c>
      <c r="BA38" s="40">
        <f t="shared" si="8"/>
        <v>0.36244541484716164</v>
      </c>
      <c r="BB38" s="29"/>
    </row>
    <row r="39" spans="1:54" ht="11.45" customHeight="1" x14ac:dyDescent="0.15">
      <c r="E39" s="17"/>
      <c r="F39" s="17"/>
      <c r="G39" s="16" t="s">
        <v>8</v>
      </c>
      <c r="H39" s="16" t="s">
        <v>18</v>
      </c>
      <c r="I39" s="14">
        <v>631.80000000000018</v>
      </c>
      <c r="J39" s="19">
        <v>794.4</v>
      </c>
      <c r="K39" s="13"/>
      <c r="L39" s="13">
        <f t="shared" ref="L39:L70" si="12">J39-I39</f>
        <v>162.5999999999998</v>
      </c>
      <c r="M39" s="46" t="str">
        <f t="shared" ref="M39:M70" si="13">IF(ROUND((J39/I39)*100,0)&gt;100,"+ "&amp;ROUND((J39/I39)*100,0)-100&amp;"%",IF(ROUND((J39/I39)*100,0)&lt;100,"- "&amp;100-ROUND((J39/I39)*100,0)&amp;"%","o"))</f>
        <v>+ 26%</v>
      </c>
      <c r="N39" s="37">
        <f t="shared" ref="N39:N70" si="14">L39/I39</f>
        <v>0.2573599240265903</v>
      </c>
      <c r="O39" s="13"/>
      <c r="R39" s="17"/>
      <c r="S39" s="17"/>
      <c r="T39" s="16" t="s">
        <v>8</v>
      </c>
      <c r="U39" s="16" t="s">
        <v>18</v>
      </c>
      <c r="V39" s="14">
        <v>217.8</v>
      </c>
      <c r="W39" s="13">
        <v>307</v>
      </c>
      <c r="X39" s="14"/>
      <c r="Y39" s="13">
        <f t="shared" ref="Y39:Y70" si="15">W39-V39</f>
        <v>89.199999999999989</v>
      </c>
      <c r="Z39" s="46" t="str">
        <f t="shared" ref="Z39:Z70" si="16">IF(ROUND((W39/V39)*100,0)&gt;100,"+ "&amp;ROUND((W39/V39)*100,0)-100&amp;"%",IF(ROUND((W39/V39)*100,0)&lt;100,"- "&amp;100-ROUND((W39/V39)*100,0)&amp;"%","o"))</f>
        <v>+ 41%</v>
      </c>
      <c r="AA39" s="37">
        <f t="shared" ref="AA39:AA70" si="17">Y39/V39</f>
        <v>0.40955004591368221</v>
      </c>
      <c r="AB39" s="13"/>
      <c r="AE39" s="17"/>
      <c r="AF39" s="17"/>
      <c r="AG39" s="16" t="s">
        <v>8</v>
      </c>
      <c r="AH39" s="16" t="s">
        <v>18</v>
      </c>
      <c r="AI39" s="14">
        <v>126.6</v>
      </c>
      <c r="AJ39" s="13">
        <v>143</v>
      </c>
      <c r="AK39" s="14"/>
      <c r="AL39" s="13">
        <f t="shared" ref="AL39:AL70" si="18">AJ39-AI39</f>
        <v>16.400000000000006</v>
      </c>
      <c r="AM39" s="46" t="str">
        <f t="shared" ref="AM39:AM70" si="19">IF(ROUND((AJ39/AI39)*100,0)&gt;100,"+ "&amp;ROUND((AJ39/AI39)*100,0)-100&amp;"%",IF(ROUND((AJ39/AI39)*100,0)&lt;100,"- "&amp;100-ROUND((AJ39/AI39)*100,0)&amp;"%","o"))</f>
        <v>+ 13%</v>
      </c>
      <c r="AN39" s="37">
        <f t="shared" ref="AN39:AN70" si="20">AL39/AI39</f>
        <v>0.12954186413902058</v>
      </c>
      <c r="AO39" s="13"/>
      <c r="AR39" s="17"/>
      <c r="AS39" s="17"/>
      <c r="AT39" s="16" t="s">
        <v>8</v>
      </c>
      <c r="AU39" s="16" t="s">
        <v>18</v>
      </c>
      <c r="AV39" s="14">
        <v>159.6</v>
      </c>
      <c r="AW39" s="13">
        <v>196.39999999999998</v>
      </c>
      <c r="AX39" s="14"/>
      <c r="AY39" s="13">
        <f t="shared" ref="AY39:AY70" si="21">AW39-AV39</f>
        <v>36.799999999999983</v>
      </c>
      <c r="AZ39" s="46" t="str">
        <f t="shared" ref="AZ39:AZ70" si="22">IF(ROUND((AW39/AV39)*100,0)&gt;100,"+ "&amp;ROUND((AW39/AV39)*100,0)-100&amp;"%",IF(ROUND((AW39/AV39)*100,0)&lt;100,"- "&amp;100-ROUND((AW39/AV39)*100,0)&amp;"%","o"))</f>
        <v>+ 23%</v>
      </c>
      <c r="BA39" s="37">
        <f t="shared" ref="BA39:BA70" si="23">AY39/AV39</f>
        <v>0.2305764411027568</v>
      </c>
      <c r="BB39" s="13"/>
    </row>
    <row r="40" spans="1:54" ht="11.45" customHeight="1" x14ac:dyDescent="0.15">
      <c r="E40" s="26"/>
      <c r="F40" s="26"/>
      <c r="G40" s="27" t="s">
        <v>9</v>
      </c>
      <c r="H40" s="27" t="s">
        <v>1</v>
      </c>
      <c r="I40" s="28">
        <v>93.4</v>
      </c>
      <c r="J40" s="42">
        <v>224.2</v>
      </c>
      <c r="K40" s="29"/>
      <c r="L40" s="29">
        <f t="shared" si="12"/>
        <v>130.79999999999998</v>
      </c>
      <c r="M40" s="45" t="str">
        <f t="shared" si="13"/>
        <v>+ 140%</v>
      </c>
      <c r="N40" s="36">
        <f t="shared" si="14"/>
        <v>1.400428265524625</v>
      </c>
      <c r="O40" s="29"/>
      <c r="R40" s="26"/>
      <c r="S40" s="26"/>
      <c r="T40" s="27" t="s">
        <v>9</v>
      </c>
      <c r="U40" s="27" t="s">
        <v>1</v>
      </c>
      <c r="V40" s="28">
        <v>14.4</v>
      </c>
      <c r="W40" s="29">
        <v>55.2</v>
      </c>
      <c r="X40" s="28"/>
      <c r="Y40" s="29">
        <f t="shared" si="15"/>
        <v>40.800000000000004</v>
      </c>
      <c r="Z40" s="45" t="str">
        <f t="shared" si="16"/>
        <v>+ 283%</v>
      </c>
      <c r="AA40" s="36">
        <f t="shared" si="17"/>
        <v>2.8333333333333335</v>
      </c>
      <c r="AB40" s="29"/>
      <c r="AE40" s="26"/>
      <c r="AF40" s="26"/>
      <c r="AG40" s="27" t="s">
        <v>9</v>
      </c>
      <c r="AH40" s="27" t="s">
        <v>1</v>
      </c>
      <c r="AI40" s="28">
        <v>22.8</v>
      </c>
      <c r="AJ40" s="29">
        <v>46.4</v>
      </c>
      <c r="AK40" s="28"/>
      <c r="AL40" s="29">
        <f t="shared" si="18"/>
        <v>23.599999999999998</v>
      </c>
      <c r="AM40" s="45" t="str">
        <f t="shared" si="19"/>
        <v>+ 104%</v>
      </c>
      <c r="AN40" s="36">
        <f t="shared" si="20"/>
        <v>1.0350877192982455</v>
      </c>
      <c r="AO40" s="29"/>
      <c r="AR40" s="26"/>
      <c r="AS40" s="26"/>
      <c r="AT40" s="27" t="s">
        <v>9</v>
      </c>
      <c r="AU40" s="27" t="s">
        <v>1</v>
      </c>
      <c r="AV40" s="28">
        <v>29.8</v>
      </c>
      <c r="AW40" s="29">
        <v>70</v>
      </c>
      <c r="AX40" s="28"/>
      <c r="AY40" s="29">
        <f t="shared" si="21"/>
        <v>40.200000000000003</v>
      </c>
      <c r="AZ40" s="45" t="str">
        <f t="shared" si="22"/>
        <v>+ 135%</v>
      </c>
      <c r="BA40" s="36">
        <f t="shared" si="23"/>
        <v>1.3489932885906042</v>
      </c>
      <c r="BB40" s="29"/>
    </row>
    <row r="41" spans="1:54" ht="11.45" customHeight="1" x14ac:dyDescent="0.15">
      <c r="E41" s="17"/>
      <c r="F41" s="17"/>
      <c r="G41" s="16" t="s">
        <v>10</v>
      </c>
      <c r="H41" s="16" t="s">
        <v>19</v>
      </c>
      <c r="I41" s="14">
        <v>9.8000000000000007</v>
      </c>
      <c r="J41" s="19">
        <v>28.400000000000002</v>
      </c>
      <c r="K41" s="13"/>
      <c r="L41" s="13">
        <f t="shared" si="12"/>
        <v>18.600000000000001</v>
      </c>
      <c r="M41" s="46" t="str">
        <f t="shared" si="13"/>
        <v>+ 190%</v>
      </c>
      <c r="N41" s="37">
        <f t="shared" si="14"/>
        <v>1.8979591836734695</v>
      </c>
      <c r="O41" s="13"/>
      <c r="R41" s="17"/>
      <c r="S41" s="17"/>
      <c r="T41" s="16" t="s">
        <v>10</v>
      </c>
      <c r="U41" s="16" t="s">
        <v>19</v>
      </c>
      <c r="V41" s="14">
        <v>1.2</v>
      </c>
      <c r="W41" s="13">
        <v>6.2</v>
      </c>
      <c r="X41" s="14"/>
      <c r="Y41" s="13">
        <f t="shared" si="15"/>
        <v>5</v>
      </c>
      <c r="Z41" s="46" t="str">
        <f t="shared" si="16"/>
        <v>+ 417%</v>
      </c>
      <c r="AA41" s="37">
        <f t="shared" si="17"/>
        <v>4.166666666666667</v>
      </c>
      <c r="AB41" s="13"/>
      <c r="AE41" s="17"/>
      <c r="AF41" s="17"/>
      <c r="AG41" s="16" t="s">
        <v>10</v>
      </c>
      <c r="AH41" s="16" t="s">
        <v>19</v>
      </c>
      <c r="AI41" s="14">
        <v>2.2000000000000002</v>
      </c>
      <c r="AJ41" s="13">
        <v>5</v>
      </c>
      <c r="AK41" s="14"/>
      <c r="AL41" s="13">
        <f t="shared" si="18"/>
        <v>2.8</v>
      </c>
      <c r="AM41" s="46" t="str">
        <f t="shared" si="19"/>
        <v>+ 127%</v>
      </c>
      <c r="AN41" s="37">
        <f t="shared" si="20"/>
        <v>1.2727272727272725</v>
      </c>
      <c r="AO41" s="13"/>
      <c r="AR41" s="17"/>
      <c r="AS41" s="17"/>
      <c r="AT41" s="16" t="s">
        <v>10</v>
      </c>
      <c r="AU41" s="16" t="s">
        <v>19</v>
      </c>
      <c r="AV41" s="14">
        <v>4</v>
      </c>
      <c r="AW41" s="13">
        <v>10.200000000000001</v>
      </c>
      <c r="AX41" s="14"/>
      <c r="AY41" s="13">
        <f t="shared" si="21"/>
        <v>6.2000000000000011</v>
      </c>
      <c r="AZ41" s="46" t="str">
        <f t="shared" si="22"/>
        <v>+ 155%</v>
      </c>
      <c r="BA41" s="37">
        <f t="shared" si="23"/>
        <v>1.5500000000000003</v>
      </c>
      <c r="BB41" s="13"/>
    </row>
    <row r="42" spans="1:54" ht="11.45" customHeight="1" x14ac:dyDescent="0.15">
      <c r="E42" s="26"/>
      <c r="F42" s="26"/>
      <c r="G42" s="27" t="s">
        <v>12</v>
      </c>
      <c r="H42" s="27" t="s">
        <v>21</v>
      </c>
      <c r="I42" s="28">
        <v>1715.8</v>
      </c>
      <c r="J42" s="42">
        <v>1418</v>
      </c>
      <c r="K42" s="29"/>
      <c r="L42" s="29">
        <f t="shared" si="12"/>
        <v>-297.79999999999995</v>
      </c>
      <c r="M42" s="45" t="str">
        <f t="shared" si="13"/>
        <v>- 17%</v>
      </c>
      <c r="N42" s="36">
        <f t="shared" si="14"/>
        <v>-0.17356335237207132</v>
      </c>
      <c r="O42" s="29"/>
      <c r="R42" s="26"/>
      <c r="S42" s="26"/>
      <c r="T42" s="27" t="s">
        <v>12</v>
      </c>
      <c r="U42" s="27" t="s">
        <v>21</v>
      </c>
      <c r="V42" s="28">
        <v>386.2</v>
      </c>
      <c r="W42" s="29">
        <v>271</v>
      </c>
      <c r="X42" s="28"/>
      <c r="Y42" s="29">
        <f t="shared" si="15"/>
        <v>-115.19999999999999</v>
      </c>
      <c r="Z42" s="45" t="str">
        <f t="shared" si="16"/>
        <v>- 30%</v>
      </c>
      <c r="AA42" s="36">
        <f t="shared" si="17"/>
        <v>-0.29829104091144482</v>
      </c>
      <c r="AB42" s="29"/>
      <c r="AE42" s="26"/>
      <c r="AF42" s="26"/>
      <c r="AG42" s="27" t="s">
        <v>12</v>
      </c>
      <c r="AH42" s="27" t="s">
        <v>21</v>
      </c>
      <c r="AI42" s="28">
        <v>379</v>
      </c>
      <c r="AJ42" s="29">
        <v>320</v>
      </c>
      <c r="AK42" s="28"/>
      <c r="AL42" s="29">
        <f t="shared" si="18"/>
        <v>-59</v>
      </c>
      <c r="AM42" s="45" t="str">
        <f t="shared" si="19"/>
        <v>- 16%</v>
      </c>
      <c r="AN42" s="36">
        <f t="shared" si="20"/>
        <v>-0.15567282321899736</v>
      </c>
      <c r="AO42" s="29"/>
      <c r="AR42" s="26"/>
      <c r="AS42" s="26"/>
      <c r="AT42" s="27" t="s">
        <v>12</v>
      </c>
      <c r="AU42" s="27" t="s">
        <v>21</v>
      </c>
      <c r="AV42" s="28">
        <v>502.6</v>
      </c>
      <c r="AW42" s="29">
        <v>451.8</v>
      </c>
      <c r="AX42" s="28"/>
      <c r="AY42" s="29">
        <f t="shared" si="21"/>
        <v>-50.800000000000011</v>
      </c>
      <c r="AZ42" s="45" t="str">
        <f t="shared" si="22"/>
        <v>- 10%</v>
      </c>
      <c r="BA42" s="36">
        <f t="shared" si="23"/>
        <v>-0.10107441305212894</v>
      </c>
      <c r="BB42" s="29"/>
    </row>
    <row r="43" spans="1:54" ht="11.45" customHeight="1" x14ac:dyDescent="0.15">
      <c r="E43" s="17"/>
      <c r="F43" s="17"/>
      <c r="G43" s="16" t="s">
        <v>13</v>
      </c>
      <c r="H43" s="16" t="s">
        <v>2</v>
      </c>
      <c r="I43" s="14">
        <v>414.2</v>
      </c>
      <c r="J43" s="19">
        <v>556.20000000000005</v>
      </c>
      <c r="K43" s="13"/>
      <c r="L43" s="13">
        <f t="shared" si="12"/>
        <v>142.00000000000006</v>
      </c>
      <c r="M43" s="46" t="str">
        <f t="shared" si="13"/>
        <v>+ 34%</v>
      </c>
      <c r="N43" s="37">
        <f t="shared" si="14"/>
        <v>0.34282955094157425</v>
      </c>
      <c r="O43" s="13"/>
      <c r="R43" s="17"/>
      <c r="S43" s="17"/>
      <c r="T43" s="16" t="s">
        <v>13</v>
      </c>
      <c r="U43" s="16" t="s">
        <v>2</v>
      </c>
      <c r="V43" s="14">
        <v>87</v>
      </c>
      <c r="W43" s="13">
        <v>103.80000000000001</v>
      </c>
      <c r="X43" s="14"/>
      <c r="Y43" s="13">
        <f t="shared" si="15"/>
        <v>16.800000000000011</v>
      </c>
      <c r="Z43" s="46" t="str">
        <f t="shared" si="16"/>
        <v>+ 19%</v>
      </c>
      <c r="AA43" s="37">
        <f t="shared" si="17"/>
        <v>0.19310344827586221</v>
      </c>
      <c r="AB43" s="13"/>
      <c r="AE43" s="17"/>
      <c r="AF43" s="17"/>
      <c r="AG43" s="16" t="s">
        <v>13</v>
      </c>
      <c r="AH43" s="16" t="s">
        <v>2</v>
      </c>
      <c r="AI43" s="14">
        <v>92</v>
      </c>
      <c r="AJ43" s="13">
        <v>128.6</v>
      </c>
      <c r="AK43" s="14"/>
      <c r="AL43" s="13">
        <f t="shared" si="18"/>
        <v>36.599999999999994</v>
      </c>
      <c r="AM43" s="46" t="str">
        <f t="shared" si="19"/>
        <v>+ 40%</v>
      </c>
      <c r="AN43" s="37">
        <f t="shared" si="20"/>
        <v>0.39782608695652166</v>
      </c>
      <c r="AO43" s="13"/>
      <c r="AR43" s="17"/>
      <c r="AS43" s="17"/>
      <c r="AT43" s="16" t="s">
        <v>13</v>
      </c>
      <c r="AU43" s="16" t="s">
        <v>2</v>
      </c>
      <c r="AV43" s="14">
        <v>119.2</v>
      </c>
      <c r="AW43" s="13">
        <v>174.8</v>
      </c>
      <c r="AX43" s="14"/>
      <c r="AY43" s="13">
        <f t="shared" si="21"/>
        <v>55.600000000000009</v>
      </c>
      <c r="AZ43" s="46" t="str">
        <f t="shared" si="22"/>
        <v>+ 47%</v>
      </c>
      <c r="BA43" s="37">
        <f t="shared" si="23"/>
        <v>0.46644295302013428</v>
      </c>
      <c r="BB43" s="13"/>
    </row>
    <row r="44" spans="1:54" ht="11.45" customHeight="1" x14ac:dyDescent="0.15">
      <c r="E44" s="31"/>
      <c r="F44" s="31"/>
      <c r="G44" s="32" t="s">
        <v>14</v>
      </c>
      <c r="H44" s="32" t="s">
        <v>3</v>
      </c>
      <c r="I44" s="33">
        <v>489.40000000000003</v>
      </c>
      <c r="J44" s="43">
        <v>524.4</v>
      </c>
      <c r="K44" s="34"/>
      <c r="L44" s="34">
        <f t="shared" si="12"/>
        <v>34.999999999999943</v>
      </c>
      <c r="M44" s="47" t="str">
        <f t="shared" si="13"/>
        <v>+ 7%</v>
      </c>
      <c r="N44" s="38">
        <f t="shared" si="14"/>
        <v>7.1516142214956974E-2</v>
      </c>
      <c r="O44" s="34"/>
      <c r="R44" s="31"/>
      <c r="S44" s="31"/>
      <c r="T44" s="32" t="s">
        <v>14</v>
      </c>
      <c r="U44" s="32" t="s">
        <v>3</v>
      </c>
      <c r="V44" s="33">
        <v>84.4</v>
      </c>
      <c r="W44" s="34">
        <v>67.8</v>
      </c>
      <c r="X44" s="33"/>
      <c r="Y44" s="34">
        <f t="shared" si="15"/>
        <v>-16.600000000000009</v>
      </c>
      <c r="Z44" s="47" t="str">
        <f t="shared" si="16"/>
        <v>- 20%</v>
      </c>
      <c r="AA44" s="38">
        <f t="shared" si="17"/>
        <v>-0.19668246445497639</v>
      </c>
      <c r="AB44" s="34"/>
      <c r="AE44" s="31"/>
      <c r="AF44" s="31"/>
      <c r="AG44" s="32" t="s">
        <v>14</v>
      </c>
      <c r="AH44" s="32" t="s">
        <v>3</v>
      </c>
      <c r="AI44" s="33">
        <v>111</v>
      </c>
      <c r="AJ44" s="34">
        <v>118.8</v>
      </c>
      <c r="AK44" s="33"/>
      <c r="AL44" s="34">
        <f t="shared" si="18"/>
        <v>7.7999999999999972</v>
      </c>
      <c r="AM44" s="47" t="str">
        <f t="shared" si="19"/>
        <v>+ 7%</v>
      </c>
      <c r="AN44" s="38">
        <f t="shared" si="20"/>
        <v>7.0270270270270246E-2</v>
      </c>
      <c r="AO44" s="34"/>
      <c r="AR44" s="31"/>
      <c r="AS44" s="31"/>
      <c r="AT44" s="32" t="s">
        <v>14</v>
      </c>
      <c r="AU44" s="32" t="s">
        <v>3</v>
      </c>
      <c r="AV44" s="33">
        <v>161.19999999999999</v>
      </c>
      <c r="AW44" s="34">
        <v>175.2</v>
      </c>
      <c r="AX44" s="33"/>
      <c r="AY44" s="34">
        <f t="shared" si="21"/>
        <v>14</v>
      </c>
      <c r="AZ44" s="47" t="str">
        <f t="shared" si="22"/>
        <v>+ 9%</v>
      </c>
      <c r="BA44" s="38">
        <f t="shared" si="23"/>
        <v>8.6848635235732011E-2</v>
      </c>
      <c r="BB44" s="34"/>
    </row>
    <row r="45" spans="1:54" ht="11.45" customHeight="1" x14ac:dyDescent="0.15">
      <c r="A45" s="49" t="s">
        <v>30</v>
      </c>
      <c r="B45" s="50"/>
      <c r="C45" s="50"/>
      <c r="E45" s="17" t="s">
        <v>12</v>
      </c>
      <c r="F45" s="17" t="s">
        <v>21</v>
      </c>
      <c r="G45" s="16" t="s">
        <v>7</v>
      </c>
      <c r="H45" s="16" t="s">
        <v>0</v>
      </c>
      <c r="I45" s="14">
        <v>12426.6</v>
      </c>
      <c r="J45" s="19">
        <v>12705.8</v>
      </c>
      <c r="K45" s="13"/>
      <c r="L45" s="13">
        <f t="shared" si="12"/>
        <v>279.19999999999891</v>
      </c>
      <c r="M45" s="46" t="str">
        <f t="shared" si="13"/>
        <v>+ 2%</v>
      </c>
      <c r="N45" s="39">
        <f t="shared" si="14"/>
        <v>2.2467931694912437E-2</v>
      </c>
      <c r="O45" s="13"/>
      <c r="R45" s="17" t="s">
        <v>12</v>
      </c>
      <c r="S45" s="17" t="s">
        <v>21</v>
      </c>
      <c r="T45" s="16" t="s">
        <v>7</v>
      </c>
      <c r="U45" s="16" t="s">
        <v>0</v>
      </c>
      <c r="V45" s="14">
        <v>2872.3999999999996</v>
      </c>
      <c r="W45" s="13">
        <v>2837.6</v>
      </c>
      <c r="X45" s="14"/>
      <c r="Y45" s="13">
        <f t="shared" si="15"/>
        <v>-34.799999999999727</v>
      </c>
      <c r="Z45" s="46" t="str">
        <f t="shared" si="16"/>
        <v>- 1%</v>
      </c>
      <c r="AA45" s="39">
        <f t="shared" si="17"/>
        <v>-1.2115304275170496E-2</v>
      </c>
      <c r="AB45" s="13"/>
      <c r="AE45" s="17" t="s">
        <v>12</v>
      </c>
      <c r="AF45" s="17" t="s">
        <v>21</v>
      </c>
      <c r="AG45" s="16" t="s">
        <v>7</v>
      </c>
      <c r="AH45" s="16" t="s">
        <v>0</v>
      </c>
      <c r="AI45" s="14">
        <v>3165.4</v>
      </c>
      <c r="AJ45" s="13">
        <v>3083</v>
      </c>
      <c r="AK45" s="14"/>
      <c r="AL45" s="13">
        <f t="shared" si="18"/>
        <v>-82.400000000000091</v>
      </c>
      <c r="AM45" s="46" t="str">
        <f t="shared" si="19"/>
        <v>- 3%</v>
      </c>
      <c r="AN45" s="39">
        <f t="shared" si="20"/>
        <v>-2.6031465217666042E-2</v>
      </c>
      <c r="AO45" s="13"/>
      <c r="AR45" s="17" t="s">
        <v>12</v>
      </c>
      <c r="AS45" s="17" t="s">
        <v>21</v>
      </c>
      <c r="AT45" s="16" t="s">
        <v>7</v>
      </c>
      <c r="AU45" s="16" t="s">
        <v>0</v>
      </c>
      <c r="AV45" s="14">
        <v>3039.6</v>
      </c>
      <c r="AW45" s="13">
        <v>3412.8</v>
      </c>
      <c r="AX45" s="14"/>
      <c r="AY45" s="13">
        <f t="shared" si="21"/>
        <v>373.20000000000027</v>
      </c>
      <c r="AZ45" s="46" t="str">
        <f t="shared" si="22"/>
        <v>+ 12%</v>
      </c>
      <c r="BA45" s="39">
        <f t="shared" si="23"/>
        <v>0.12277931306750897</v>
      </c>
      <c r="BB45" s="13"/>
    </row>
    <row r="46" spans="1:54" ht="11.45" customHeight="1" x14ac:dyDescent="0.15">
      <c r="A46" s="2"/>
      <c r="B46" s="1"/>
      <c r="C46" s="1"/>
      <c r="E46" s="26"/>
      <c r="F46" s="26"/>
      <c r="G46" s="27" t="s">
        <v>8</v>
      </c>
      <c r="H46" s="27" t="s">
        <v>18</v>
      </c>
      <c r="I46" s="28">
        <v>1838</v>
      </c>
      <c r="J46" s="42">
        <v>3684.6</v>
      </c>
      <c r="K46" s="29"/>
      <c r="L46" s="29">
        <f t="shared" si="12"/>
        <v>1846.6</v>
      </c>
      <c r="M46" s="45" t="str">
        <f t="shared" si="13"/>
        <v>+ 100%</v>
      </c>
      <c r="N46" s="36">
        <f t="shared" si="14"/>
        <v>1.0046789989118607</v>
      </c>
      <c r="O46" s="29"/>
      <c r="R46" s="26"/>
      <c r="S46" s="26"/>
      <c r="T46" s="27" t="s">
        <v>8</v>
      </c>
      <c r="U46" s="27" t="s">
        <v>18</v>
      </c>
      <c r="V46" s="28">
        <v>597.79999999999995</v>
      </c>
      <c r="W46" s="29">
        <v>1035.2</v>
      </c>
      <c r="X46" s="28"/>
      <c r="Y46" s="29">
        <f t="shared" si="15"/>
        <v>437.40000000000009</v>
      </c>
      <c r="Z46" s="45" t="str">
        <f t="shared" si="16"/>
        <v>+ 73%</v>
      </c>
      <c r="AA46" s="36">
        <f t="shared" si="17"/>
        <v>0.73168283706925419</v>
      </c>
      <c r="AB46" s="29"/>
      <c r="AE46" s="26"/>
      <c r="AF46" s="26"/>
      <c r="AG46" s="27" t="s">
        <v>8</v>
      </c>
      <c r="AH46" s="27" t="s">
        <v>18</v>
      </c>
      <c r="AI46" s="28">
        <v>386.8</v>
      </c>
      <c r="AJ46" s="29">
        <v>697.6</v>
      </c>
      <c r="AK46" s="28"/>
      <c r="AL46" s="29">
        <f t="shared" si="18"/>
        <v>310.8</v>
      </c>
      <c r="AM46" s="45" t="str">
        <f t="shared" si="19"/>
        <v>+ 80%</v>
      </c>
      <c r="AN46" s="36">
        <f t="shared" si="20"/>
        <v>0.80351602895553254</v>
      </c>
      <c r="AO46" s="29"/>
      <c r="AR46" s="26"/>
      <c r="AS46" s="26"/>
      <c r="AT46" s="27" t="s">
        <v>8</v>
      </c>
      <c r="AU46" s="27" t="s">
        <v>18</v>
      </c>
      <c r="AV46" s="28">
        <v>458.8</v>
      </c>
      <c r="AW46" s="29">
        <v>1135.6000000000001</v>
      </c>
      <c r="AX46" s="28"/>
      <c r="AY46" s="29">
        <f t="shared" si="21"/>
        <v>676.80000000000018</v>
      </c>
      <c r="AZ46" s="45" t="str">
        <f t="shared" si="22"/>
        <v>+ 148%</v>
      </c>
      <c r="BA46" s="36">
        <f t="shared" si="23"/>
        <v>1.4751525719267657</v>
      </c>
      <c r="BB46" s="29"/>
    </row>
    <row r="47" spans="1:54" ht="11.45" customHeight="1" x14ac:dyDescent="0.15">
      <c r="A47" s="2" t="s">
        <v>31</v>
      </c>
      <c r="B47" s="1"/>
      <c r="E47" s="17"/>
      <c r="F47" s="17"/>
      <c r="G47" s="16" t="s">
        <v>9</v>
      </c>
      <c r="H47" s="16" t="s">
        <v>1</v>
      </c>
      <c r="I47" s="14">
        <v>148.79999999999998</v>
      </c>
      <c r="J47" s="19">
        <v>736.2</v>
      </c>
      <c r="K47" s="13"/>
      <c r="L47" s="13">
        <f t="shared" si="12"/>
        <v>587.40000000000009</v>
      </c>
      <c r="M47" s="46" t="str">
        <f t="shared" si="13"/>
        <v>+ 395%</v>
      </c>
      <c r="N47" s="37">
        <f t="shared" si="14"/>
        <v>3.9475806451612914</v>
      </c>
      <c r="O47" s="13"/>
      <c r="R47" s="17"/>
      <c r="S47" s="17"/>
      <c r="T47" s="16" t="s">
        <v>9</v>
      </c>
      <c r="U47" s="16" t="s">
        <v>1</v>
      </c>
      <c r="V47" s="14">
        <v>29.6</v>
      </c>
      <c r="W47" s="13">
        <v>151.39999999999998</v>
      </c>
      <c r="X47" s="14"/>
      <c r="Y47" s="13">
        <f t="shared" si="15"/>
        <v>121.79999999999998</v>
      </c>
      <c r="Z47" s="46" t="str">
        <f t="shared" si="16"/>
        <v>+ 411%</v>
      </c>
      <c r="AA47" s="37">
        <f t="shared" si="17"/>
        <v>4.114864864864864</v>
      </c>
      <c r="AB47" s="13"/>
      <c r="AE47" s="17"/>
      <c r="AF47" s="17"/>
      <c r="AG47" s="16" t="s">
        <v>9</v>
      </c>
      <c r="AH47" s="16" t="s">
        <v>1</v>
      </c>
      <c r="AI47" s="14">
        <v>29.8</v>
      </c>
      <c r="AJ47" s="13">
        <v>126.4</v>
      </c>
      <c r="AK47" s="14"/>
      <c r="AL47" s="13">
        <f t="shared" si="18"/>
        <v>96.600000000000009</v>
      </c>
      <c r="AM47" s="46" t="str">
        <f t="shared" si="19"/>
        <v>+ 324%</v>
      </c>
      <c r="AN47" s="37">
        <f t="shared" si="20"/>
        <v>3.2416107382550337</v>
      </c>
      <c r="AO47" s="13"/>
      <c r="AR47" s="17"/>
      <c r="AS47" s="17"/>
      <c r="AT47" s="16" t="s">
        <v>9</v>
      </c>
      <c r="AU47" s="16" t="s">
        <v>1</v>
      </c>
      <c r="AV47" s="14">
        <v>47.6</v>
      </c>
      <c r="AW47" s="13">
        <v>267.2</v>
      </c>
      <c r="AX47" s="14"/>
      <c r="AY47" s="13">
        <f t="shared" si="21"/>
        <v>219.6</v>
      </c>
      <c r="AZ47" s="46" t="str">
        <f t="shared" si="22"/>
        <v>+ 461%</v>
      </c>
      <c r="BA47" s="37">
        <f t="shared" si="23"/>
        <v>4.6134453781512601</v>
      </c>
      <c r="BB47" s="13"/>
    </row>
    <row r="48" spans="1:54" ht="11.45" customHeight="1" x14ac:dyDescent="0.15">
      <c r="A48" s="2" t="s">
        <v>32</v>
      </c>
      <c r="B48" s="1"/>
      <c r="E48" s="26"/>
      <c r="F48" s="26"/>
      <c r="G48" s="27" t="s">
        <v>10</v>
      </c>
      <c r="H48" s="27" t="s">
        <v>19</v>
      </c>
      <c r="I48" s="28">
        <v>41.20000000000001</v>
      </c>
      <c r="J48" s="42">
        <v>118</v>
      </c>
      <c r="K48" s="29"/>
      <c r="L48" s="29">
        <f t="shared" si="12"/>
        <v>76.799999999999983</v>
      </c>
      <c r="M48" s="45" t="str">
        <f t="shared" si="13"/>
        <v>+ 186%</v>
      </c>
      <c r="N48" s="36">
        <f t="shared" si="14"/>
        <v>1.8640776699029118</v>
      </c>
      <c r="O48" s="29"/>
      <c r="R48" s="26"/>
      <c r="S48" s="26"/>
      <c r="T48" s="27" t="s">
        <v>10</v>
      </c>
      <c r="U48" s="27" t="s">
        <v>19</v>
      </c>
      <c r="V48" s="28">
        <v>4.5999999999999996</v>
      </c>
      <c r="W48" s="29">
        <v>22.4</v>
      </c>
      <c r="X48" s="28"/>
      <c r="Y48" s="29">
        <f t="shared" si="15"/>
        <v>17.799999999999997</v>
      </c>
      <c r="Z48" s="45" t="str">
        <f t="shared" si="16"/>
        <v>+ 387%</v>
      </c>
      <c r="AA48" s="36">
        <f t="shared" si="17"/>
        <v>3.8695652173913042</v>
      </c>
      <c r="AB48" s="29"/>
      <c r="AE48" s="26"/>
      <c r="AF48" s="26"/>
      <c r="AG48" s="27" t="s">
        <v>10</v>
      </c>
      <c r="AH48" s="27" t="s">
        <v>19</v>
      </c>
      <c r="AI48" s="28">
        <v>9.8000000000000007</v>
      </c>
      <c r="AJ48" s="29">
        <v>20.6</v>
      </c>
      <c r="AK48" s="28"/>
      <c r="AL48" s="29">
        <f t="shared" si="18"/>
        <v>10.8</v>
      </c>
      <c r="AM48" s="45" t="str">
        <f t="shared" si="19"/>
        <v>+ 110%</v>
      </c>
      <c r="AN48" s="36">
        <f t="shared" si="20"/>
        <v>1.1020408163265305</v>
      </c>
      <c r="AO48" s="29"/>
      <c r="AR48" s="26"/>
      <c r="AS48" s="26"/>
      <c r="AT48" s="27" t="s">
        <v>10</v>
      </c>
      <c r="AU48" s="27" t="s">
        <v>19</v>
      </c>
      <c r="AV48" s="28">
        <v>16.8</v>
      </c>
      <c r="AW48" s="29">
        <v>52.4</v>
      </c>
      <c r="AX48" s="28"/>
      <c r="AY48" s="29">
        <f t="shared" si="21"/>
        <v>35.599999999999994</v>
      </c>
      <c r="AZ48" s="45" t="str">
        <f t="shared" si="22"/>
        <v>+ 212%</v>
      </c>
      <c r="BA48" s="36">
        <f t="shared" si="23"/>
        <v>2.1190476190476186</v>
      </c>
      <c r="BB48" s="29"/>
    </row>
    <row r="49" spans="1:54" ht="11.45" customHeight="1" x14ac:dyDescent="0.15">
      <c r="A49" s="2" t="s">
        <v>33</v>
      </c>
      <c r="B49" s="1"/>
      <c r="E49" s="17"/>
      <c r="F49" s="17"/>
      <c r="G49" s="16" t="s">
        <v>11</v>
      </c>
      <c r="H49" s="16" t="s">
        <v>20</v>
      </c>
      <c r="I49" s="14">
        <v>1691.2</v>
      </c>
      <c r="J49" s="19">
        <v>1295.4000000000001</v>
      </c>
      <c r="K49" s="13"/>
      <c r="L49" s="13">
        <f t="shared" si="12"/>
        <v>-395.79999999999995</v>
      </c>
      <c r="M49" s="46" t="str">
        <f t="shared" si="13"/>
        <v>- 23%</v>
      </c>
      <c r="N49" s="37">
        <f t="shared" si="14"/>
        <v>-0.23403500473036892</v>
      </c>
      <c r="O49" s="13"/>
      <c r="R49" s="17"/>
      <c r="S49" s="17"/>
      <c r="T49" s="16" t="s">
        <v>11</v>
      </c>
      <c r="U49" s="16" t="s">
        <v>20</v>
      </c>
      <c r="V49" s="14">
        <v>348</v>
      </c>
      <c r="W49" s="13">
        <v>235.8</v>
      </c>
      <c r="X49" s="14"/>
      <c r="Y49" s="13">
        <f t="shared" si="15"/>
        <v>-112.19999999999999</v>
      </c>
      <c r="Z49" s="46" t="str">
        <f t="shared" si="16"/>
        <v>- 32%</v>
      </c>
      <c r="AA49" s="37">
        <f t="shared" si="17"/>
        <v>-0.32241379310344825</v>
      </c>
      <c r="AB49" s="13"/>
      <c r="AE49" s="17"/>
      <c r="AF49" s="17"/>
      <c r="AG49" s="16" t="s">
        <v>11</v>
      </c>
      <c r="AH49" s="16" t="s">
        <v>20</v>
      </c>
      <c r="AI49" s="14">
        <v>363</v>
      </c>
      <c r="AJ49" s="13">
        <v>261.39999999999998</v>
      </c>
      <c r="AK49" s="14"/>
      <c r="AL49" s="13">
        <f t="shared" si="18"/>
        <v>-101.60000000000002</v>
      </c>
      <c r="AM49" s="46" t="str">
        <f t="shared" si="19"/>
        <v>- 28%</v>
      </c>
      <c r="AN49" s="37">
        <f t="shared" si="20"/>
        <v>-0.27988980716253448</v>
      </c>
      <c r="AO49" s="13"/>
      <c r="AR49" s="17"/>
      <c r="AS49" s="17"/>
      <c r="AT49" s="16" t="s">
        <v>11</v>
      </c>
      <c r="AU49" s="16" t="s">
        <v>20</v>
      </c>
      <c r="AV49" s="14">
        <v>541.6</v>
      </c>
      <c r="AW49" s="13">
        <v>451.6</v>
      </c>
      <c r="AX49" s="14"/>
      <c r="AY49" s="13">
        <f t="shared" si="21"/>
        <v>-90</v>
      </c>
      <c r="AZ49" s="46" t="str">
        <f t="shared" si="22"/>
        <v>- 17%</v>
      </c>
      <c r="BA49" s="37">
        <f t="shared" si="23"/>
        <v>-0.16617429837518463</v>
      </c>
      <c r="BB49" s="13"/>
    </row>
    <row r="50" spans="1:54" ht="11.45" customHeight="1" x14ac:dyDescent="0.15">
      <c r="A50" s="2" t="s">
        <v>34</v>
      </c>
      <c r="B50" s="1"/>
      <c r="E50" s="26"/>
      <c r="F50" s="26"/>
      <c r="G50" s="27" t="s">
        <v>13</v>
      </c>
      <c r="H50" s="27" t="s">
        <v>2</v>
      </c>
      <c r="I50" s="28">
        <v>857.2</v>
      </c>
      <c r="J50" s="42">
        <v>1447</v>
      </c>
      <c r="K50" s="29"/>
      <c r="L50" s="29">
        <f t="shared" si="12"/>
        <v>589.79999999999995</v>
      </c>
      <c r="M50" s="45" t="str">
        <f t="shared" si="13"/>
        <v>+ 69%</v>
      </c>
      <c r="N50" s="36">
        <f t="shared" si="14"/>
        <v>0.68805412972468494</v>
      </c>
      <c r="O50" s="29"/>
      <c r="R50" s="26"/>
      <c r="S50" s="26"/>
      <c r="T50" s="27" t="s">
        <v>13</v>
      </c>
      <c r="U50" s="27" t="s">
        <v>2</v>
      </c>
      <c r="V50" s="28">
        <v>207.2</v>
      </c>
      <c r="W50" s="29">
        <v>324.2</v>
      </c>
      <c r="X50" s="28"/>
      <c r="Y50" s="29">
        <f t="shared" si="15"/>
        <v>117</v>
      </c>
      <c r="Z50" s="45" t="str">
        <f t="shared" si="16"/>
        <v>+ 56%</v>
      </c>
      <c r="AA50" s="36">
        <f t="shared" si="17"/>
        <v>0.56467181467181471</v>
      </c>
      <c r="AB50" s="29"/>
      <c r="AE50" s="26"/>
      <c r="AF50" s="26"/>
      <c r="AG50" s="27" t="s">
        <v>13</v>
      </c>
      <c r="AH50" s="27" t="s">
        <v>2</v>
      </c>
      <c r="AI50" s="28">
        <v>169.4</v>
      </c>
      <c r="AJ50" s="29">
        <v>288</v>
      </c>
      <c r="AK50" s="28"/>
      <c r="AL50" s="29">
        <f t="shared" si="18"/>
        <v>118.6</v>
      </c>
      <c r="AM50" s="45" t="str">
        <f t="shared" si="19"/>
        <v>+ 70%</v>
      </c>
      <c r="AN50" s="36">
        <f t="shared" si="20"/>
        <v>0.70011806375442731</v>
      </c>
      <c r="AO50" s="29"/>
      <c r="AR50" s="26"/>
      <c r="AS50" s="26"/>
      <c r="AT50" s="27" t="s">
        <v>13</v>
      </c>
      <c r="AU50" s="27" t="s">
        <v>2</v>
      </c>
      <c r="AV50" s="28">
        <v>264.8</v>
      </c>
      <c r="AW50" s="29">
        <v>483.20000000000005</v>
      </c>
      <c r="AX50" s="28"/>
      <c r="AY50" s="29">
        <f t="shared" si="21"/>
        <v>218.40000000000003</v>
      </c>
      <c r="AZ50" s="45" t="str">
        <f t="shared" si="22"/>
        <v>+ 82%</v>
      </c>
      <c r="BA50" s="36">
        <f t="shared" si="23"/>
        <v>0.82477341389728109</v>
      </c>
      <c r="BB50" s="29"/>
    </row>
    <row r="51" spans="1:54" ht="11.45" customHeight="1" x14ac:dyDescent="0.15">
      <c r="A51" s="2" t="s">
        <v>35</v>
      </c>
      <c r="B51" s="1"/>
      <c r="E51" s="17"/>
      <c r="F51" s="17"/>
      <c r="G51" s="16" t="s">
        <v>14</v>
      </c>
      <c r="H51" s="16" t="s">
        <v>3</v>
      </c>
      <c r="I51" s="14">
        <v>1835.0000000000002</v>
      </c>
      <c r="J51" s="19">
        <v>949.6</v>
      </c>
      <c r="K51" s="13"/>
      <c r="L51" s="13">
        <f t="shared" si="12"/>
        <v>-885.4000000000002</v>
      </c>
      <c r="M51" s="46" t="str">
        <f t="shared" si="13"/>
        <v>- 48%</v>
      </c>
      <c r="N51" s="37">
        <f t="shared" si="14"/>
        <v>-0.48250681198910089</v>
      </c>
      <c r="O51" s="13"/>
      <c r="R51" s="17"/>
      <c r="S51" s="17"/>
      <c r="T51" s="16" t="s">
        <v>14</v>
      </c>
      <c r="U51" s="16" t="s">
        <v>3</v>
      </c>
      <c r="V51" s="14">
        <v>396.4</v>
      </c>
      <c r="W51" s="13">
        <v>154</v>
      </c>
      <c r="X51" s="14"/>
      <c r="Y51" s="13">
        <f t="shared" si="15"/>
        <v>-242.39999999999998</v>
      </c>
      <c r="Z51" s="46" t="str">
        <f t="shared" si="16"/>
        <v>- 61%</v>
      </c>
      <c r="AA51" s="37">
        <f t="shared" si="17"/>
        <v>-0.61150353178607464</v>
      </c>
      <c r="AB51" s="13"/>
      <c r="AE51" s="17"/>
      <c r="AF51" s="17"/>
      <c r="AG51" s="16" t="s">
        <v>14</v>
      </c>
      <c r="AH51" s="16" t="s">
        <v>3</v>
      </c>
      <c r="AI51" s="14">
        <v>386.4</v>
      </c>
      <c r="AJ51" s="13">
        <v>202.20000000000002</v>
      </c>
      <c r="AK51" s="14"/>
      <c r="AL51" s="13">
        <f t="shared" si="18"/>
        <v>-184.19999999999996</v>
      </c>
      <c r="AM51" s="46" t="str">
        <f t="shared" si="19"/>
        <v>- 48%</v>
      </c>
      <c r="AN51" s="37">
        <f t="shared" si="20"/>
        <v>-0.47670807453416142</v>
      </c>
      <c r="AO51" s="13"/>
      <c r="AR51" s="17"/>
      <c r="AS51" s="17"/>
      <c r="AT51" s="16" t="s">
        <v>14</v>
      </c>
      <c r="AU51" s="16" t="s">
        <v>3</v>
      </c>
      <c r="AV51" s="14">
        <v>532.79999999999995</v>
      </c>
      <c r="AW51" s="13">
        <v>333</v>
      </c>
      <c r="AX51" s="14"/>
      <c r="AY51" s="13">
        <f t="shared" si="21"/>
        <v>-199.79999999999995</v>
      </c>
      <c r="AZ51" s="46" t="str">
        <f t="shared" si="22"/>
        <v>- 37%</v>
      </c>
      <c r="BA51" s="37">
        <f t="shared" si="23"/>
        <v>-0.37499999999999994</v>
      </c>
      <c r="BB51" s="13"/>
    </row>
    <row r="52" spans="1:54" ht="11.45" customHeight="1" x14ac:dyDescent="0.15">
      <c r="E52" s="31"/>
      <c r="F52" s="31"/>
      <c r="G52" s="32" t="s">
        <v>15</v>
      </c>
      <c r="H52" s="32" t="s">
        <v>22</v>
      </c>
      <c r="I52" s="33">
        <v>179.19999999999996</v>
      </c>
      <c r="J52" s="43">
        <v>166.2</v>
      </c>
      <c r="K52" s="34"/>
      <c r="L52" s="34">
        <f t="shared" si="12"/>
        <v>-12.999999999999972</v>
      </c>
      <c r="M52" s="47" t="str">
        <f t="shared" si="13"/>
        <v>- 7%</v>
      </c>
      <c r="N52" s="38">
        <f t="shared" si="14"/>
        <v>-7.254464285714271E-2</v>
      </c>
      <c r="O52" s="34"/>
      <c r="R52" s="31"/>
      <c r="S52" s="31"/>
      <c r="T52" s="32" t="s">
        <v>15</v>
      </c>
      <c r="U52" s="32" t="s">
        <v>22</v>
      </c>
      <c r="V52" s="33">
        <v>27.2</v>
      </c>
      <c r="W52" s="34">
        <v>23.8</v>
      </c>
      <c r="X52" s="33"/>
      <c r="Y52" s="34">
        <f t="shared" si="15"/>
        <v>-3.3999999999999986</v>
      </c>
      <c r="Z52" s="47" t="str">
        <f t="shared" si="16"/>
        <v>- 12%</v>
      </c>
      <c r="AA52" s="38">
        <f t="shared" si="17"/>
        <v>-0.12499999999999994</v>
      </c>
      <c r="AB52" s="34"/>
      <c r="AE52" s="31"/>
      <c r="AF52" s="31"/>
      <c r="AG52" s="32" t="s">
        <v>15</v>
      </c>
      <c r="AH52" s="32" t="s">
        <v>22</v>
      </c>
      <c r="AI52" s="33">
        <v>29.4</v>
      </c>
      <c r="AJ52" s="34">
        <v>27</v>
      </c>
      <c r="AK52" s="33"/>
      <c r="AL52" s="34">
        <f t="shared" si="18"/>
        <v>-2.3999999999999986</v>
      </c>
      <c r="AM52" s="47" t="str">
        <f t="shared" si="19"/>
        <v>- 8%</v>
      </c>
      <c r="AN52" s="38">
        <f t="shared" si="20"/>
        <v>-8.1632653061224442E-2</v>
      </c>
      <c r="AO52" s="34"/>
      <c r="AR52" s="31"/>
      <c r="AS52" s="31"/>
      <c r="AT52" s="32" t="s">
        <v>15</v>
      </c>
      <c r="AU52" s="32" t="s">
        <v>22</v>
      </c>
      <c r="AV52" s="33">
        <v>84.6</v>
      </c>
      <c r="AW52" s="34">
        <v>78.2</v>
      </c>
      <c r="AX52" s="33"/>
      <c r="AY52" s="34">
        <f t="shared" si="21"/>
        <v>-6.3999999999999915</v>
      </c>
      <c r="AZ52" s="47" t="str">
        <f t="shared" si="22"/>
        <v>- 8%</v>
      </c>
      <c r="BA52" s="38">
        <f t="shared" si="23"/>
        <v>-7.5650118203309594E-2</v>
      </c>
      <c r="BB52" s="34"/>
    </row>
    <row r="53" spans="1:54" ht="11.45" customHeight="1" x14ac:dyDescent="0.15">
      <c r="E53" s="17" t="s">
        <v>13</v>
      </c>
      <c r="F53" s="17" t="s">
        <v>2</v>
      </c>
      <c r="G53" s="16" t="s">
        <v>7</v>
      </c>
      <c r="H53" s="16" t="s">
        <v>0</v>
      </c>
      <c r="I53" s="14">
        <v>355.6</v>
      </c>
      <c r="J53" s="19">
        <v>567.4</v>
      </c>
      <c r="K53" s="13"/>
      <c r="L53" s="13">
        <f t="shared" si="12"/>
        <v>211.79999999999995</v>
      </c>
      <c r="M53" s="46" t="str">
        <f t="shared" si="13"/>
        <v>+ 60%</v>
      </c>
      <c r="N53" s="39">
        <f t="shared" si="14"/>
        <v>0.59561304836895368</v>
      </c>
      <c r="O53" s="13"/>
      <c r="R53" s="17" t="s">
        <v>13</v>
      </c>
      <c r="S53" s="17" t="s">
        <v>2</v>
      </c>
      <c r="T53" s="16" t="s">
        <v>7</v>
      </c>
      <c r="U53" s="16" t="s">
        <v>0</v>
      </c>
      <c r="V53" s="14">
        <v>101.4</v>
      </c>
      <c r="W53" s="13">
        <v>165.20000000000002</v>
      </c>
      <c r="X53" s="14"/>
      <c r="Y53" s="13">
        <f t="shared" si="15"/>
        <v>63.800000000000011</v>
      </c>
      <c r="Z53" s="46" t="str">
        <f t="shared" si="16"/>
        <v>+ 63%</v>
      </c>
      <c r="AA53" s="39">
        <f t="shared" si="17"/>
        <v>0.62919132149901391</v>
      </c>
      <c r="AB53" s="13"/>
      <c r="AE53" s="17" t="s">
        <v>13</v>
      </c>
      <c r="AF53" s="17" t="s">
        <v>2</v>
      </c>
      <c r="AG53" s="16" t="s">
        <v>7</v>
      </c>
      <c r="AH53" s="16" t="s">
        <v>0</v>
      </c>
      <c r="AI53" s="14">
        <v>68.8</v>
      </c>
      <c r="AJ53" s="13">
        <v>119.8</v>
      </c>
      <c r="AK53" s="14"/>
      <c r="AL53" s="13">
        <f t="shared" si="18"/>
        <v>51</v>
      </c>
      <c r="AM53" s="46" t="str">
        <f t="shared" si="19"/>
        <v>+ 74%</v>
      </c>
      <c r="AN53" s="39">
        <f t="shared" si="20"/>
        <v>0.74127906976744184</v>
      </c>
      <c r="AO53" s="13"/>
      <c r="AR53" s="17" t="s">
        <v>13</v>
      </c>
      <c r="AS53" s="17" t="s">
        <v>2</v>
      </c>
      <c r="AT53" s="16" t="s">
        <v>7</v>
      </c>
      <c r="AU53" s="16" t="s">
        <v>0</v>
      </c>
      <c r="AV53" s="14">
        <v>101.8</v>
      </c>
      <c r="AW53" s="13">
        <v>151.19999999999999</v>
      </c>
      <c r="AX53" s="14"/>
      <c r="AY53" s="13">
        <f t="shared" si="21"/>
        <v>49.399999999999991</v>
      </c>
      <c r="AZ53" s="46" t="str">
        <f t="shared" si="22"/>
        <v>+ 49%</v>
      </c>
      <c r="BA53" s="39">
        <f t="shared" si="23"/>
        <v>0.48526522593320226</v>
      </c>
      <c r="BB53" s="13"/>
    </row>
    <row r="54" spans="1:54" ht="11.45" customHeight="1" x14ac:dyDescent="0.15">
      <c r="E54" s="26"/>
      <c r="F54" s="26"/>
      <c r="G54" s="27" t="s">
        <v>8</v>
      </c>
      <c r="H54" s="27" t="s">
        <v>18</v>
      </c>
      <c r="I54" s="28">
        <v>4735</v>
      </c>
      <c r="J54" s="42">
        <v>3985</v>
      </c>
      <c r="K54" s="29"/>
      <c r="L54" s="29">
        <f t="shared" si="12"/>
        <v>-750</v>
      </c>
      <c r="M54" s="45" t="str">
        <f t="shared" si="13"/>
        <v>- 16%</v>
      </c>
      <c r="N54" s="36">
        <f t="shared" si="14"/>
        <v>-0.1583949313621964</v>
      </c>
      <c r="O54" s="29"/>
      <c r="R54" s="26"/>
      <c r="S54" s="26"/>
      <c r="T54" s="27" t="s">
        <v>8</v>
      </c>
      <c r="U54" s="27" t="s">
        <v>18</v>
      </c>
      <c r="V54" s="28">
        <v>1248.2</v>
      </c>
      <c r="W54" s="29">
        <v>994.8</v>
      </c>
      <c r="X54" s="28"/>
      <c r="Y54" s="29">
        <f t="shared" si="15"/>
        <v>-253.40000000000009</v>
      </c>
      <c r="Z54" s="45" t="str">
        <f t="shared" si="16"/>
        <v>- 20%</v>
      </c>
      <c r="AA54" s="36">
        <f t="shared" si="17"/>
        <v>-0.20301233776638367</v>
      </c>
      <c r="AB54" s="29"/>
      <c r="AE54" s="26"/>
      <c r="AF54" s="26"/>
      <c r="AG54" s="27" t="s">
        <v>8</v>
      </c>
      <c r="AH54" s="27" t="s">
        <v>18</v>
      </c>
      <c r="AI54" s="28">
        <v>1071</v>
      </c>
      <c r="AJ54" s="29">
        <v>918</v>
      </c>
      <c r="AK54" s="28"/>
      <c r="AL54" s="29">
        <f t="shared" si="18"/>
        <v>-153</v>
      </c>
      <c r="AM54" s="45" t="str">
        <f t="shared" si="19"/>
        <v>- 14%</v>
      </c>
      <c r="AN54" s="36">
        <f t="shared" si="20"/>
        <v>-0.14285714285714285</v>
      </c>
      <c r="AO54" s="29"/>
      <c r="AR54" s="26"/>
      <c r="AS54" s="26"/>
      <c r="AT54" s="27" t="s">
        <v>8</v>
      </c>
      <c r="AU54" s="27" t="s">
        <v>18</v>
      </c>
      <c r="AV54" s="28">
        <v>1244.2</v>
      </c>
      <c r="AW54" s="29">
        <v>1025.4000000000001</v>
      </c>
      <c r="AX54" s="28"/>
      <c r="AY54" s="29">
        <f t="shared" si="21"/>
        <v>-218.79999999999995</v>
      </c>
      <c r="AZ54" s="45" t="str">
        <f t="shared" si="22"/>
        <v>- 18%</v>
      </c>
      <c r="BA54" s="36">
        <f t="shared" si="23"/>
        <v>-0.17585597170872846</v>
      </c>
      <c r="BB54" s="29"/>
    </row>
    <row r="55" spans="1:54" ht="11.45" customHeight="1" x14ac:dyDescent="0.15">
      <c r="A55" s="49" t="s">
        <v>29</v>
      </c>
      <c r="B55" s="50"/>
      <c r="C55" s="50"/>
      <c r="E55" s="17"/>
      <c r="F55" s="17"/>
      <c r="G55" s="16" t="s">
        <v>9</v>
      </c>
      <c r="H55" s="16" t="s">
        <v>1</v>
      </c>
      <c r="I55" s="14">
        <v>2653.4</v>
      </c>
      <c r="J55" s="19">
        <v>2359.4</v>
      </c>
      <c r="K55" s="13"/>
      <c r="L55" s="13">
        <f t="shared" si="12"/>
        <v>-294</v>
      </c>
      <c r="M55" s="46" t="str">
        <f t="shared" si="13"/>
        <v>- 11%</v>
      </c>
      <c r="N55" s="37">
        <f t="shared" si="14"/>
        <v>-0.11080123614984548</v>
      </c>
      <c r="O55" s="13"/>
      <c r="R55" s="17"/>
      <c r="S55" s="17"/>
      <c r="T55" s="16" t="s">
        <v>9</v>
      </c>
      <c r="U55" s="16" t="s">
        <v>1</v>
      </c>
      <c r="V55" s="14">
        <v>519.20000000000005</v>
      </c>
      <c r="W55" s="13">
        <v>462.2</v>
      </c>
      <c r="X55" s="14"/>
      <c r="Y55" s="13">
        <f t="shared" si="15"/>
        <v>-57.000000000000057</v>
      </c>
      <c r="Z55" s="46" t="str">
        <f t="shared" si="16"/>
        <v>- 11%</v>
      </c>
      <c r="AA55" s="37">
        <f t="shared" si="17"/>
        <v>-0.10978428351309717</v>
      </c>
      <c r="AB55" s="13"/>
      <c r="AE55" s="17"/>
      <c r="AF55" s="17"/>
      <c r="AG55" s="16" t="s">
        <v>9</v>
      </c>
      <c r="AH55" s="16" t="s">
        <v>1</v>
      </c>
      <c r="AI55" s="14">
        <v>603.6</v>
      </c>
      <c r="AJ55" s="13">
        <v>586.6</v>
      </c>
      <c r="AK55" s="14"/>
      <c r="AL55" s="13">
        <f t="shared" si="18"/>
        <v>-17</v>
      </c>
      <c r="AM55" s="46" t="str">
        <f t="shared" si="19"/>
        <v>- 3%</v>
      </c>
      <c r="AN55" s="37">
        <f t="shared" si="20"/>
        <v>-2.8164347249834326E-2</v>
      </c>
      <c r="AO55" s="13"/>
      <c r="AR55" s="17"/>
      <c r="AS55" s="17"/>
      <c r="AT55" s="16" t="s">
        <v>9</v>
      </c>
      <c r="AU55" s="16" t="s">
        <v>1</v>
      </c>
      <c r="AV55" s="14">
        <v>796.8</v>
      </c>
      <c r="AW55" s="13">
        <v>664.8</v>
      </c>
      <c r="AX55" s="14"/>
      <c r="AY55" s="13">
        <f t="shared" si="21"/>
        <v>-132</v>
      </c>
      <c r="AZ55" s="46" t="str">
        <f t="shared" si="22"/>
        <v>- 17%</v>
      </c>
      <c r="BA55" s="37">
        <f t="shared" si="23"/>
        <v>-0.16566265060240964</v>
      </c>
      <c r="BB55" s="13"/>
    </row>
    <row r="56" spans="1:54" ht="11.45" customHeight="1" x14ac:dyDescent="0.15">
      <c r="A56" s="2"/>
      <c r="E56" s="26"/>
      <c r="F56" s="26"/>
      <c r="G56" s="27" t="s">
        <v>10</v>
      </c>
      <c r="H56" s="27" t="s">
        <v>19</v>
      </c>
      <c r="I56" s="28">
        <v>1029.6000000000001</v>
      </c>
      <c r="J56" s="42">
        <v>856.6</v>
      </c>
      <c r="K56" s="29"/>
      <c r="L56" s="29">
        <f t="shared" si="12"/>
        <v>-173.00000000000011</v>
      </c>
      <c r="M56" s="45" t="str">
        <f t="shared" si="13"/>
        <v>- 17%</v>
      </c>
      <c r="N56" s="36">
        <f t="shared" si="14"/>
        <v>-0.16802641802641813</v>
      </c>
      <c r="O56" s="29"/>
      <c r="R56" s="26"/>
      <c r="S56" s="26"/>
      <c r="T56" s="27" t="s">
        <v>10</v>
      </c>
      <c r="U56" s="27" t="s">
        <v>19</v>
      </c>
      <c r="V56" s="28">
        <v>208.4</v>
      </c>
      <c r="W56" s="29">
        <v>180</v>
      </c>
      <c r="X56" s="28"/>
      <c r="Y56" s="29">
        <f t="shared" si="15"/>
        <v>-28.400000000000006</v>
      </c>
      <c r="Z56" s="45" t="str">
        <f t="shared" si="16"/>
        <v>- 14%</v>
      </c>
      <c r="AA56" s="36">
        <f t="shared" si="17"/>
        <v>-0.13627639155470253</v>
      </c>
      <c r="AB56" s="29"/>
      <c r="AE56" s="26"/>
      <c r="AF56" s="26"/>
      <c r="AG56" s="27" t="s">
        <v>10</v>
      </c>
      <c r="AH56" s="27" t="s">
        <v>19</v>
      </c>
      <c r="AI56" s="28">
        <v>213.6</v>
      </c>
      <c r="AJ56" s="29">
        <v>189</v>
      </c>
      <c r="AK56" s="28"/>
      <c r="AL56" s="29">
        <f t="shared" si="18"/>
        <v>-24.599999999999994</v>
      </c>
      <c r="AM56" s="45" t="str">
        <f t="shared" si="19"/>
        <v>- 12%</v>
      </c>
      <c r="AN56" s="36">
        <f t="shared" si="20"/>
        <v>-0.11516853932584267</v>
      </c>
      <c r="AO56" s="29"/>
      <c r="AR56" s="26"/>
      <c r="AS56" s="26"/>
      <c r="AT56" s="27" t="s">
        <v>10</v>
      </c>
      <c r="AU56" s="27" t="s">
        <v>19</v>
      </c>
      <c r="AV56" s="28">
        <v>332.4</v>
      </c>
      <c r="AW56" s="29">
        <v>261.60000000000002</v>
      </c>
      <c r="AX56" s="28"/>
      <c r="AY56" s="29">
        <f t="shared" si="21"/>
        <v>-70.799999999999955</v>
      </c>
      <c r="AZ56" s="45" t="str">
        <f t="shared" si="22"/>
        <v>- 21%</v>
      </c>
      <c r="BA56" s="36">
        <f t="shared" si="23"/>
        <v>-0.21299638989169664</v>
      </c>
      <c r="BB56" s="29"/>
    </row>
    <row r="57" spans="1:54" ht="11.45" customHeight="1" x14ac:dyDescent="0.15">
      <c r="A57" s="2" t="s">
        <v>37</v>
      </c>
      <c r="E57" s="17"/>
      <c r="F57" s="17"/>
      <c r="G57" s="16" t="s">
        <v>11</v>
      </c>
      <c r="H57" s="16" t="s">
        <v>20</v>
      </c>
      <c r="I57" s="14">
        <v>569.80000000000007</v>
      </c>
      <c r="J57" s="19">
        <v>548</v>
      </c>
      <c r="K57" s="13"/>
      <c r="L57" s="13">
        <f t="shared" si="12"/>
        <v>-21.800000000000068</v>
      </c>
      <c r="M57" s="46" t="str">
        <f t="shared" si="13"/>
        <v>- 4%</v>
      </c>
      <c r="N57" s="37">
        <f t="shared" si="14"/>
        <v>-3.8259038259038376E-2</v>
      </c>
      <c r="O57" s="13"/>
      <c r="R57" s="17"/>
      <c r="S57" s="17"/>
      <c r="T57" s="16" t="s">
        <v>11</v>
      </c>
      <c r="U57" s="16" t="s">
        <v>20</v>
      </c>
      <c r="V57" s="14">
        <v>120.2</v>
      </c>
      <c r="W57" s="13">
        <v>90.2</v>
      </c>
      <c r="X57" s="14"/>
      <c r="Y57" s="13">
        <f t="shared" si="15"/>
        <v>-30</v>
      </c>
      <c r="Z57" s="46" t="str">
        <f t="shared" si="16"/>
        <v>- 25%</v>
      </c>
      <c r="AA57" s="37">
        <f t="shared" si="17"/>
        <v>-0.24958402662229617</v>
      </c>
      <c r="AB57" s="13"/>
      <c r="AE57" s="17"/>
      <c r="AF57" s="17"/>
      <c r="AG57" s="16" t="s">
        <v>11</v>
      </c>
      <c r="AH57" s="16" t="s">
        <v>20</v>
      </c>
      <c r="AI57" s="14">
        <v>103.8</v>
      </c>
      <c r="AJ57" s="13">
        <v>127.4</v>
      </c>
      <c r="AK57" s="14"/>
      <c r="AL57" s="13">
        <f t="shared" si="18"/>
        <v>23.600000000000009</v>
      </c>
      <c r="AM57" s="46" t="str">
        <f t="shared" si="19"/>
        <v>+ 23%</v>
      </c>
      <c r="AN57" s="37">
        <f t="shared" si="20"/>
        <v>0.22736030828516388</v>
      </c>
      <c r="AO57" s="13"/>
      <c r="AR57" s="17"/>
      <c r="AS57" s="17"/>
      <c r="AT57" s="16" t="s">
        <v>11</v>
      </c>
      <c r="AU57" s="16" t="s">
        <v>20</v>
      </c>
      <c r="AV57" s="14">
        <v>191.4</v>
      </c>
      <c r="AW57" s="13">
        <v>179</v>
      </c>
      <c r="AX57" s="14"/>
      <c r="AY57" s="13">
        <f t="shared" si="21"/>
        <v>-12.400000000000006</v>
      </c>
      <c r="AZ57" s="46" t="str">
        <f t="shared" si="22"/>
        <v>- 6%</v>
      </c>
      <c r="BA57" s="37">
        <f t="shared" si="23"/>
        <v>-6.4785788923719986E-2</v>
      </c>
      <c r="BB57" s="13"/>
    </row>
    <row r="58" spans="1:54" ht="11.45" customHeight="1" x14ac:dyDescent="0.15">
      <c r="A58" s="2" t="s">
        <v>38</v>
      </c>
      <c r="E58" s="26"/>
      <c r="F58" s="26"/>
      <c r="G58" s="27" t="s">
        <v>12</v>
      </c>
      <c r="H58" s="27" t="s">
        <v>21</v>
      </c>
      <c r="I58" s="28">
        <v>996.80000000000007</v>
      </c>
      <c r="J58" s="42">
        <v>1437.2</v>
      </c>
      <c r="K58" s="29"/>
      <c r="L58" s="29">
        <f t="shared" si="12"/>
        <v>440.4</v>
      </c>
      <c r="M58" s="45" t="str">
        <f t="shared" si="13"/>
        <v>+ 44%</v>
      </c>
      <c r="N58" s="36">
        <f t="shared" si="14"/>
        <v>0.4418138041733547</v>
      </c>
      <c r="O58" s="29"/>
      <c r="R58" s="26"/>
      <c r="S58" s="26"/>
      <c r="T58" s="27" t="s">
        <v>12</v>
      </c>
      <c r="U58" s="27" t="s">
        <v>21</v>
      </c>
      <c r="V58" s="28">
        <v>250.4</v>
      </c>
      <c r="W58" s="29">
        <v>348.79999999999995</v>
      </c>
      <c r="X58" s="28"/>
      <c r="Y58" s="29">
        <f t="shared" si="15"/>
        <v>98.399999999999949</v>
      </c>
      <c r="Z58" s="45" t="str">
        <f t="shared" si="16"/>
        <v>+ 39%</v>
      </c>
      <c r="AA58" s="36">
        <f t="shared" si="17"/>
        <v>0.39297124600638955</v>
      </c>
      <c r="AB58" s="29"/>
      <c r="AE58" s="26"/>
      <c r="AF58" s="26"/>
      <c r="AG58" s="27" t="s">
        <v>12</v>
      </c>
      <c r="AH58" s="27" t="s">
        <v>21</v>
      </c>
      <c r="AI58" s="28">
        <v>185</v>
      </c>
      <c r="AJ58" s="29">
        <v>334.8</v>
      </c>
      <c r="AK58" s="28"/>
      <c r="AL58" s="29">
        <f t="shared" si="18"/>
        <v>149.80000000000001</v>
      </c>
      <c r="AM58" s="45" t="str">
        <f t="shared" si="19"/>
        <v>+ 81%</v>
      </c>
      <c r="AN58" s="36">
        <f t="shared" si="20"/>
        <v>0.80972972972972979</v>
      </c>
      <c r="AO58" s="29"/>
      <c r="AR58" s="26"/>
      <c r="AS58" s="26"/>
      <c r="AT58" s="27" t="s">
        <v>12</v>
      </c>
      <c r="AU58" s="27" t="s">
        <v>21</v>
      </c>
      <c r="AV58" s="28">
        <v>334</v>
      </c>
      <c r="AW58" s="29">
        <v>415.20000000000005</v>
      </c>
      <c r="AX58" s="28"/>
      <c r="AY58" s="29">
        <f t="shared" si="21"/>
        <v>81.200000000000045</v>
      </c>
      <c r="AZ58" s="45" t="str">
        <f t="shared" si="22"/>
        <v>+ 24%</v>
      </c>
      <c r="BA58" s="36">
        <f t="shared" si="23"/>
        <v>0.24311377245508994</v>
      </c>
      <c r="BB58" s="29"/>
    </row>
    <row r="59" spans="1:54" ht="11.45" customHeight="1" x14ac:dyDescent="0.15">
      <c r="E59" s="17"/>
      <c r="F59" s="17"/>
      <c r="G59" s="16" t="s">
        <v>14</v>
      </c>
      <c r="H59" s="16" t="s">
        <v>3</v>
      </c>
      <c r="I59" s="14">
        <v>1455.6</v>
      </c>
      <c r="J59" s="19">
        <v>694.6</v>
      </c>
      <c r="K59" s="13"/>
      <c r="L59" s="13">
        <f t="shared" si="12"/>
        <v>-760.99999999999989</v>
      </c>
      <c r="M59" s="46" t="str">
        <f t="shared" si="13"/>
        <v>- 52%</v>
      </c>
      <c r="N59" s="37">
        <f t="shared" si="14"/>
        <v>-0.52280846386369872</v>
      </c>
      <c r="O59" s="13"/>
      <c r="R59" s="17"/>
      <c r="S59" s="17"/>
      <c r="T59" s="16" t="s">
        <v>14</v>
      </c>
      <c r="U59" s="16" t="s">
        <v>3</v>
      </c>
      <c r="V59" s="14">
        <v>343.8</v>
      </c>
      <c r="W59" s="13">
        <v>114.6</v>
      </c>
      <c r="X59" s="14"/>
      <c r="Y59" s="13">
        <f t="shared" si="15"/>
        <v>-229.20000000000002</v>
      </c>
      <c r="Z59" s="46" t="str">
        <f t="shared" si="16"/>
        <v>- 67%</v>
      </c>
      <c r="AA59" s="37">
        <f t="shared" si="17"/>
        <v>-0.66666666666666674</v>
      </c>
      <c r="AB59" s="13"/>
      <c r="AE59" s="17"/>
      <c r="AF59" s="17"/>
      <c r="AG59" s="16" t="s">
        <v>14</v>
      </c>
      <c r="AH59" s="16" t="s">
        <v>3</v>
      </c>
      <c r="AI59" s="14">
        <v>298.2</v>
      </c>
      <c r="AJ59" s="13">
        <v>158.4</v>
      </c>
      <c r="AK59" s="14"/>
      <c r="AL59" s="13">
        <f t="shared" si="18"/>
        <v>-139.79999999999998</v>
      </c>
      <c r="AM59" s="46" t="str">
        <f t="shared" si="19"/>
        <v>- 47%</v>
      </c>
      <c r="AN59" s="37">
        <f t="shared" si="20"/>
        <v>-0.46881287726358145</v>
      </c>
      <c r="AO59" s="13"/>
      <c r="AR59" s="17"/>
      <c r="AS59" s="17"/>
      <c r="AT59" s="16" t="s">
        <v>14</v>
      </c>
      <c r="AU59" s="16" t="s">
        <v>3</v>
      </c>
      <c r="AV59" s="14">
        <v>421.8</v>
      </c>
      <c r="AW59" s="13">
        <v>240.20000000000002</v>
      </c>
      <c r="AX59" s="14"/>
      <c r="AY59" s="13">
        <f t="shared" si="21"/>
        <v>-181.6</v>
      </c>
      <c r="AZ59" s="46" t="str">
        <f t="shared" si="22"/>
        <v>- 43%</v>
      </c>
      <c r="BA59" s="37">
        <f t="shared" si="23"/>
        <v>-0.43053579895685157</v>
      </c>
      <c r="BB59" s="13"/>
    </row>
    <row r="60" spans="1:54" ht="11.45" customHeight="1" x14ac:dyDescent="0.15">
      <c r="E60" s="31"/>
      <c r="F60" s="31"/>
      <c r="G60" s="32" t="s">
        <v>16</v>
      </c>
      <c r="H60" s="32" t="s">
        <v>23</v>
      </c>
      <c r="I60" s="33">
        <v>121.79999999999998</v>
      </c>
      <c r="J60" s="43">
        <v>164.2</v>
      </c>
      <c r="K60" s="34"/>
      <c r="L60" s="34">
        <f t="shared" si="12"/>
        <v>42.400000000000006</v>
      </c>
      <c r="M60" s="47" t="str">
        <f t="shared" si="13"/>
        <v>+ 35%</v>
      </c>
      <c r="N60" s="38">
        <f t="shared" si="14"/>
        <v>0.34811165845648612</v>
      </c>
      <c r="O60" s="34"/>
      <c r="R60" s="31"/>
      <c r="S60" s="31"/>
      <c r="T60" s="32" t="s">
        <v>16</v>
      </c>
      <c r="U60" s="32" t="s">
        <v>23</v>
      </c>
      <c r="V60" s="33">
        <v>31.2</v>
      </c>
      <c r="W60" s="34">
        <v>39.200000000000003</v>
      </c>
      <c r="X60" s="33"/>
      <c r="Y60" s="34">
        <f t="shared" si="15"/>
        <v>8.0000000000000036</v>
      </c>
      <c r="Z60" s="47" t="str">
        <f t="shared" si="16"/>
        <v>+ 26%</v>
      </c>
      <c r="AA60" s="38">
        <f t="shared" si="17"/>
        <v>0.25641025641025655</v>
      </c>
      <c r="AB60" s="34"/>
      <c r="AE60" s="31"/>
      <c r="AF60" s="31"/>
      <c r="AG60" s="32" t="s">
        <v>16</v>
      </c>
      <c r="AH60" s="32" t="s">
        <v>23</v>
      </c>
      <c r="AI60" s="33">
        <v>20.399999999999999</v>
      </c>
      <c r="AJ60" s="34">
        <v>35.4</v>
      </c>
      <c r="AK60" s="33"/>
      <c r="AL60" s="34">
        <f t="shared" si="18"/>
        <v>15</v>
      </c>
      <c r="AM60" s="47" t="str">
        <f t="shared" si="19"/>
        <v>+ 74%</v>
      </c>
      <c r="AN60" s="38">
        <f t="shared" si="20"/>
        <v>0.73529411764705888</v>
      </c>
      <c r="AO60" s="34"/>
      <c r="AR60" s="31"/>
      <c r="AS60" s="31"/>
      <c r="AT60" s="32" t="s">
        <v>16</v>
      </c>
      <c r="AU60" s="32" t="s">
        <v>23</v>
      </c>
      <c r="AV60" s="33">
        <v>45.800000000000004</v>
      </c>
      <c r="AW60" s="34">
        <v>60.4</v>
      </c>
      <c r="AX60" s="33"/>
      <c r="AY60" s="34">
        <f t="shared" si="21"/>
        <v>14.599999999999994</v>
      </c>
      <c r="AZ60" s="47" t="str">
        <f t="shared" si="22"/>
        <v>+ 32%</v>
      </c>
      <c r="BA60" s="38">
        <f t="shared" si="23"/>
        <v>0.31877729257641907</v>
      </c>
      <c r="BB60" s="34"/>
    </row>
    <row r="61" spans="1:54" ht="11.45" customHeight="1" x14ac:dyDescent="0.15">
      <c r="E61" s="17" t="s">
        <v>14</v>
      </c>
      <c r="F61" s="17" t="s">
        <v>3</v>
      </c>
      <c r="G61" s="16" t="s">
        <v>7</v>
      </c>
      <c r="H61" s="16" t="s">
        <v>0</v>
      </c>
      <c r="I61" s="14">
        <v>274.79999999999995</v>
      </c>
      <c r="J61" s="19">
        <v>271.20000000000005</v>
      </c>
      <c r="K61" s="13"/>
      <c r="L61" s="13">
        <f t="shared" si="12"/>
        <v>-3.5999999999999091</v>
      </c>
      <c r="M61" s="46" t="str">
        <f t="shared" si="13"/>
        <v>- 1%</v>
      </c>
      <c r="N61" s="39">
        <f t="shared" si="14"/>
        <v>-1.3100436681222379E-2</v>
      </c>
      <c r="O61" s="13"/>
      <c r="R61" s="17" t="s">
        <v>14</v>
      </c>
      <c r="S61" s="17" t="s">
        <v>3</v>
      </c>
      <c r="T61" s="16" t="s">
        <v>7</v>
      </c>
      <c r="U61" s="16" t="s">
        <v>0</v>
      </c>
      <c r="V61" s="14">
        <v>63</v>
      </c>
      <c r="W61" s="13">
        <v>91.8</v>
      </c>
      <c r="X61" s="14"/>
      <c r="Y61" s="13">
        <f t="shared" si="15"/>
        <v>28.799999999999997</v>
      </c>
      <c r="Z61" s="46" t="str">
        <f t="shared" si="16"/>
        <v>+ 46%</v>
      </c>
      <c r="AA61" s="39">
        <f t="shared" si="17"/>
        <v>0.45714285714285707</v>
      </c>
      <c r="AB61" s="13"/>
      <c r="AE61" s="17" t="s">
        <v>14</v>
      </c>
      <c r="AF61" s="17" t="s">
        <v>3</v>
      </c>
      <c r="AG61" s="16" t="s">
        <v>7</v>
      </c>
      <c r="AH61" s="16" t="s">
        <v>0</v>
      </c>
      <c r="AI61" s="14">
        <v>61.400000000000006</v>
      </c>
      <c r="AJ61" s="13">
        <v>58.6</v>
      </c>
      <c r="AK61" s="14"/>
      <c r="AL61" s="13">
        <f t="shared" si="18"/>
        <v>-2.8000000000000043</v>
      </c>
      <c r="AM61" s="46" t="str">
        <f t="shared" si="19"/>
        <v>- 5%</v>
      </c>
      <c r="AN61" s="39">
        <f t="shared" si="20"/>
        <v>-4.5602605863192244E-2</v>
      </c>
      <c r="AO61" s="13"/>
      <c r="AR61" s="17" t="s">
        <v>14</v>
      </c>
      <c r="AS61" s="17" t="s">
        <v>3</v>
      </c>
      <c r="AT61" s="16" t="s">
        <v>7</v>
      </c>
      <c r="AU61" s="16" t="s">
        <v>0</v>
      </c>
      <c r="AV61" s="14">
        <v>83</v>
      </c>
      <c r="AW61" s="13">
        <v>50.199999999999996</v>
      </c>
      <c r="AX61" s="14"/>
      <c r="AY61" s="13">
        <f t="shared" si="21"/>
        <v>-32.800000000000004</v>
      </c>
      <c r="AZ61" s="46" t="str">
        <f t="shared" si="22"/>
        <v>- 40%</v>
      </c>
      <c r="BA61" s="39">
        <f t="shared" si="23"/>
        <v>-0.39518072289156631</v>
      </c>
      <c r="BB61" s="13"/>
    </row>
    <row r="62" spans="1:54" ht="11.45" customHeight="1" x14ac:dyDescent="0.15">
      <c r="E62" s="26"/>
      <c r="F62" s="26"/>
      <c r="G62" s="27" t="s">
        <v>8</v>
      </c>
      <c r="H62" s="27" t="s">
        <v>18</v>
      </c>
      <c r="I62" s="28">
        <v>678.6</v>
      </c>
      <c r="J62" s="42">
        <v>354</v>
      </c>
      <c r="K62" s="29"/>
      <c r="L62" s="29">
        <f t="shared" si="12"/>
        <v>-324.60000000000002</v>
      </c>
      <c r="M62" s="45" t="str">
        <f t="shared" si="13"/>
        <v>- 48%</v>
      </c>
      <c r="N62" s="36">
        <f t="shared" si="14"/>
        <v>-0.47833775419982316</v>
      </c>
      <c r="O62" s="29"/>
      <c r="R62" s="26"/>
      <c r="S62" s="26"/>
      <c r="T62" s="27" t="s">
        <v>8</v>
      </c>
      <c r="U62" s="27" t="s">
        <v>18</v>
      </c>
      <c r="V62" s="28">
        <v>209.6</v>
      </c>
      <c r="W62" s="29">
        <v>135.80000000000001</v>
      </c>
      <c r="X62" s="28"/>
      <c r="Y62" s="29">
        <f t="shared" si="15"/>
        <v>-73.799999999999983</v>
      </c>
      <c r="Z62" s="45" t="str">
        <f t="shared" si="16"/>
        <v>- 35%</v>
      </c>
      <c r="AA62" s="36">
        <f t="shared" si="17"/>
        <v>-0.35209923664122128</v>
      </c>
      <c r="AB62" s="29"/>
      <c r="AE62" s="26"/>
      <c r="AF62" s="26"/>
      <c r="AG62" s="27" t="s">
        <v>8</v>
      </c>
      <c r="AH62" s="27" t="s">
        <v>18</v>
      </c>
      <c r="AI62" s="28">
        <v>125</v>
      </c>
      <c r="AJ62" s="29">
        <v>64.399999999999991</v>
      </c>
      <c r="AK62" s="28"/>
      <c r="AL62" s="29">
        <f t="shared" si="18"/>
        <v>-60.600000000000009</v>
      </c>
      <c r="AM62" s="45" t="str">
        <f t="shared" si="19"/>
        <v>- 48%</v>
      </c>
      <c r="AN62" s="36">
        <f t="shared" si="20"/>
        <v>-0.48480000000000006</v>
      </c>
      <c r="AO62" s="29"/>
      <c r="AR62" s="26"/>
      <c r="AS62" s="26"/>
      <c r="AT62" s="27" t="s">
        <v>8</v>
      </c>
      <c r="AU62" s="27" t="s">
        <v>18</v>
      </c>
      <c r="AV62" s="28">
        <v>169.8</v>
      </c>
      <c r="AW62" s="29">
        <v>79.199999999999989</v>
      </c>
      <c r="AX62" s="28"/>
      <c r="AY62" s="29">
        <f t="shared" si="21"/>
        <v>-90.600000000000023</v>
      </c>
      <c r="AZ62" s="45" t="str">
        <f t="shared" si="22"/>
        <v>- 53%</v>
      </c>
      <c r="BA62" s="36">
        <f t="shared" si="23"/>
        <v>-0.5335689045936397</v>
      </c>
      <c r="BB62" s="29"/>
    </row>
    <row r="63" spans="1:54" ht="11.45" customHeight="1" x14ac:dyDescent="0.15">
      <c r="E63" s="17"/>
      <c r="F63" s="17"/>
      <c r="G63" s="16" t="s">
        <v>9</v>
      </c>
      <c r="H63" s="16" t="s">
        <v>1</v>
      </c>
      <c r="I63" s="14">
        <v>78.599999999999994</v>
      </c>
      <c r="J63" s="19">
        <v>86.2</v>
      </c>
      <c r="K63" s="13"/>
      <c r="L63" s="13">
        <f t="shared" si="12"/>
        <v>7.6000000000000085</v>
      </c>
      <c r="M63" s="46" t="str">
        <f t="shared" si="13"/>
        <v>+ 10%</v>
      </c>
      <c r="N63" s="37">
        <f t="shared" si="14"/>
        <v>9.6692111959287647E-2</v>
      </c>
      <c r="O63" s="13"/>
      <c r="R63" s="17"/>
      <c r="S63" s="17"/>
      <c r="T63" s="16" t="s">
        <v>9</v>
      </c>
      <c r="U63" s="16" t="s">
        <v>1</v>
      </c>
      <c r="V63" s="14">
        <v>15.4</v>
      </c>
      <c r="W63" s="13">
        <v>23</v>
      </c>
      <c r="X63" s="14"/>
      <c r="Y63" s="13">
        <f t="shared" si="15"/>
        <v>7.6</v>
      </c>
      <c r="Z63" s="46" t="str">
        <f t="shared" si="16"/>
        <v>+ 49%</v>
      </c>
      <c r="AA63" s="37">
        <f t="shared" si="17"/>
        <v>0.49350649350649345</v>
      </c>
      <c r="AB63" s="13"/>
      <c r="AE63" s="17"/>
      <c r="AF63" s="17"/>
      <c r="AG63" s="16" t="s">
        <v>9</v>
      </c>
      <c r="AH63" s="16" t="s">
        <v>1</v>
      </c>
      <c r="AI63" s="14">
        <v>15.8</v>
      </c>
      <c r="AJ63" s="13">
        <v>14.6</v>
      </c>
      <c r="AK63" s="14"/>
      <c r="AL63" s="13">
        <f t="shared" si="18"/>
        <v>-1.2000000000000011</v>
      </c>
      <c r="AM63" s="46" t="str">
        <f t="shared" si="19"/>
        <v>- 8%</v>
      </c>
      <c r="AN63" s="37">
        <f t="shared" si="20"/>
        <v>-7.5949367088607653E-2</v>
      </c>
      <c r="AO63" s="13"/>
      <c r="AR63" s="17"/>
      <c r="AS63" s="17"/>
      <c r="AT63" s="16" t="s">
        <v>9</v>
      </c>
      <c r="AU63" s="16" t="s">
        <v>1</v>
      </c>
      <c r="AV63" s="14">
        <v>23.6</v>
      </c>
      <c r="AW63" s="13">
        <v>23.400000000000002</v>
      </c>
      <c r="AX63" s="14"/>
      <c r="AY63" s="13">
        <f t="shared" si="21"/>
        <v>-0.19999999999999929</v>
      </c>
      <c r="AZ63" s="46" t="str">
        <f t="shared" si="22"/>
        <v>- 1%</v>
      </c>
      <c r="BA63" s="37">
        <f t="shared" si="23"/>
        <v>-8.4745762711864094E-3</v>
      </c>
      <c r="BB63" s="13"/>
    </row>
    <row r="64" spans="1:54" ht="11.45" customHeight="1" x14ac:dyDescent="0.15">
      <c r="E64" s="26"/>
      <c r="F64" s="26"/>
      <c r="G64" s="27" t="s">
        <v>10</v>
      </c>
      <c r="H64" s="27" t="s">
        <v>19</v>
      </c>
      <c r="I64" s="28">
        <v>92.8</v>
      </c>
      <c r="J64" s="42">
        <v>68.8</v>
      </c>
      <c r="K64" s="29"/>
      <c r="L64" s="29">
        <f t="shared" si="12"/>
        <v>-24</v>
      </c>
      <c r="M64" s="45" t="str">
        <f t="shared" si="13"/>
        <v>- 26%</v>
      </c>
      <c r="N64" s="36">
        <f t="shared" si="14"/>
        <v>-0.25862068965517243</v>
      </c>
      <c r="O64" s="29"/>
      <c r="R64" s="26"/>
      <c r="S64" s="26"/>
      <c r="T64" s="27" t="s">
        <v>10</v>
      </c>
      <c r="U64" s="27" t="s">
        <v>19</v>
      </c>
      <c r="V64" s="28">
        <v>18.8</v>
      </c>
      <c r="W64" s="29">
        <v>17.600000000000001</v>
      </c>
      <c r="X64" s="28"/>
      <c r="Y64" s="29">
        <f t="shared" si="15"/>
        <v>-1.1999999999999993</v>
      </c>
      <c r="Z64" s="45" t="str">
        <f t="shared" si="16"/>
        <v>- 6%</v>
      </c>
      <c r="AA64" s="36">
        <f t="shared" si="17"/>
        <v>-6.3829787234042507E-2</v>
      </c>
      <c r="AB64" s="29"/>
      <c r="AE64" s="26"/>
      <c r="AF64" s="26"/>
      <c r="AG64" s="27" t="s">
        <v>10</v>
      </c>
      <c r="AH64" s="27" t="s">
        <v>19</v>
      </c>
      <c r="AI64" s="28">
        <v>13.4</v>
      </c>
      <c r="AJ64" s="29">
        <v>10.6</v>
      </c>
      <c r="AK64" s="28"/>
      <c r="AL64" s="29">
        <f t="shared" si="18"/>
        <v>-2.8000000000000007</v>
      </c>
      <c r="AM64" s="45" t="str">
        <f t="shared" si="19"/>
        <v>- 21%</v>
      </c>
      <c r="AN64" s="36">
        <f t="shared" si="20"/>
        <v>-0.20895522388059706</v>
      </c>
      <c r="AO64" s="29"/>
      <c r="AR64" s="26"/>
      <c r="AS64" s="26"/>
      <c r="AT64" s="27" t="s">
        <v>10</v>
      </c>
      <c r="AU64" s="27" t="s">
        <v>19</v>
      </c>
      <c r="AV64" s="28">
        <v>38</v>
      </c>
      <c r="AW64" s="29">
        <v>24.6</v>
      </c>
      <c r="AX64" s="28"/>
      <c r="AY64" s="29">
        <f t="shared" si="21"/>
        <v>-13.399999999999999</v>
      </c>
      <c r="AZ64" s="45" t="str">
        <f t="shared" si="22"/>
        <v>- 35%</v>
      </c>
      <c r="BA64" s="36">
        <f t="shared" si="23"/>
        <v>-0.35263157894736841</v>
      </c>
      <c r="BB64" s="29"/>
    </row>
    <row r="65" spans="5:54" ht="11.45" customHeight="1" x14ac:dyDescent="0.15">
      <c r="E65" s="17"/>
      <c r="F65" s="17"/>
      <c r="G65" s="16" t="s">
        <v>11</v>
      </c>
      <c r="H65" s="16" t="s">
        <v>20</v>
      </c>
      <c r="I65" s="14">
        <v>635.6</v>
      </c>
      <c r="J65" s="19">
        <v>616.4</v>
      </c>
      <c r="K65" s="13"/>
      <c r="L65" s="13">
        <f t="shared" si="12"/>
        <v>-19.200000000000045</v>
      </c>
      <c r="M65" s="46" t="str">
        <f t="shared" si="13"/>
        <v>- 3%</v>
      </c>
      <c r="N65" s="37">
        <f t="shared" si="14"/>
        <v>-3.0207677784770365E-2</v>
      </c>
      <c r="O65" s="13"/>
      <c r="R65" s="17"/>
      <c r="S65" s="17"/>
      <c r="T65" s="16" t="s">
        <v>11</v>
      </c>
      <c r="U65" s="16" t="s">
        <v>20</v>
      </c>
      <c r="V65" s="14">
        <v>120.2</v>
      </c>
      <c r="W65" s="13">
        <v>141.6</v>
      </c>
      <c r="X65" s="14"/>
      <c r="Y65" s="13">
        <f t="shared" si="15"/>
        <v>21.399999999999991</v>
      </c>
      <c r="Z65" s="46" t="str">
        <f t="shared" si="16"/>
        <v>+ 18%</v>
      </c>
      <c r="AA65" s="37">
        <f t="shared" si="17"/>
        <v>0.17803660565723786</v>
      </c>
      <c r="AB65" s="13"/>
      <c r="AE65" s="17"/>
      <c r="AF65" s="17"/>
      <c r="AG65" s="16" t="s">
        <v>11</v>
      </c>
      <c r="AH65" s="16" t="s">
        <v>20</v>
      </c>
      <c r="AI65" s="14">
        <v>139.19999999999999</v>
      </c>
      <c r="AJ65" s="13">
        <v>132.19999999999999</v>
      </c>
      <c r="AK65" s="14"/>
      <c r="AL65" s="13">
        <f t="shared" si="18"/>
        <v>-7</v>
      </c>
      <c r="AM65" s="46" t="str">
        <f t="shared" si="19"/>
        <v>- 5%</v>
      </c>
      <c r="AN65" s="37">
        <f t="shared" si="20"/>
        <v>-5.0287356321839081E-2</v>
      </c>
      <c r="AO65" s="13"/>
      <c r="AR65" s="17"/>
      <c r="AS65" s="17"/>
      <c r="AT65" s="16" t="s">
        <v>11</v>
      </c>
      <c r="AU65" s="16" t="s">
        <v>20</v>
      </c>
      <c r="AV65" s="14">
        <v>189.2</v>
      </c>
      <c r="AW65" s="13">
        <v>166.6</v>
      </c>
      <c r="AX65" s="14"/>
      <c r="AY65" s="13">
        <f t="shared" si="21"/>
        <v>-22.599999999999994</v>
      </c>
      <c r="AZ65" s="46" t="str">
        <f t="shared" si="22"/>
        <v>- 12%</v>
      </c>
      <c r="BA65" s="37">
        <f t="shared" si="23"/>
        <v>-0.11945031712473571</v>
      </c>
      <c r="BB65" s="13"/>
    </row>
    <row r="66" spans="5:54" ht="11.45" customHeight="1" x14ac:dyDescent="0.15">
      <c r="E66" s="26"/>
      <c r="F66" s="26"/>
      <c r="G66" s="27" t="s">
        <v>12</v>
      </c>
      <c r="H66" s="27" t="s">
        <v>21</v>
      </c>
      <c r="I66" s="28">
        <v>2385.1999999999998</v>
      </c>
      <c r="J66" s="42">
        <v>964.19999999999993</v>
      </c>
      <c r="K66" s="29"/>
      <c r="L66" s="29">
        <f t="shared" si="12"/>
        <v>-1421</v>
      </c>
      <c r="M66" s="45" t="str">
        <f t="shared" si="13"/>
        <v>- 60%</v>
      </c>
      <c r="N66" s="36">
        <f t="shared" si="14"/>
        <v>-0.59575716921012922</v>
      </c>
      <c r="O66" s="29"/>
      <c r="R66" s="26"/>
      <c r="S66" s="26"/>
      <c r="T66" s="27" t="s">
        <v>12</v>
      </c>
      <c r="U66" s="27" t="s">
        <v>21</v>
      </c>
      <c r="V66" s="28">
        <v>575.6</v>
      </c>
      <c r="W66" s="29">
        <v>246.20000000000002</v>
      </c>
      <c r="X66" s="28"/>
      <c r="Y66" s="29">
        <f t="shared" si="15"/>
        <v>-329.4</v>
      </c>
      <c r="Z66" s="45" t="str">
        <f t="shared" si="16"/>
        <v>- 57%</v>
      </c>
      <c r="AA66" s="36">
        <f t="shared" si="17"/>
        <v>-0.57227241139680329</v>
      </c>
      <c r="AB66" s="29"/>
      <c r="AE66" s="26"/>
      <c r="AF66" s="26"/>
      <c r="AG66" s="27" t="s">
        <v>12</v>
      </c>
      <c r="AH66" s="27" t="s">
        <v>21</v>
      </c>
      <c r="AI66" s="28">
        <v>539.6</v>
      </c>
      <c r="AJ66" s="29">
        <v>214.2</v>
      </c>
      <c r="AK66" s="28"/>
      <c r="AL66" s="29">
        <f t="shared" si="18"/>
        <v>-325.40000000000003</v>
      </c>
      <c r="AM66" s="45" t="str">
        <f t="shared" si="19"/>
        <v>- 60%</v>
      </c>
      <c r="AN66" s="36">
        <f t="shared" si="20"/>
        <v>-0.60303928836174947</v>
      </c>
      <c r="AO66" s="29"/>
      <c r="AR66" s="26"/>
      <c r="AS66" s="26"/>
      <c r="AT66" s="27" t="s">
        <v>12</v>
      </c>
      <c r="AU66" s="27" t="s">
        <v>21</v>
      </c>
      <c r="AV66" s="28">
        <v>619</v>
      </c>
      <c r="AW66" s="29">
        <v>256.39999999999998</v>
      </c>
      <c r="AX66" s="28"/>
      <c r="AY66" s="29">
        <f t="shared" si="21"/>
        <v>-362.6</v>
      </c>
      <c r="AZ66" s="45" t="str">
        <f t="shared" si="22"/>
        <v>- 59%</v>
      </c>
      <c r="BA66" s="36">
        <f t="shared" si="23"/>
        <v>-0.58578352180936999</v>
      </c>
      <c r="BB66" s="29"/>
    </row>
    <row r="67" spans="5:54" ht="11.45" customHeight="1" x14ac:dyDescent="0.15">
      <c r="E67" s="17"/>
      <c r="F67" s="17"/>
      <c r="G67" s="16" t="s">
        <v>13</v>
      </c>
      <c r="H67" s="16" t="s">
        <v>2</v>
      </c>
      <c r="I67" s="14">
        <v>1455.1999999999998</v>
      </c>
      <c r="J67" s="19">
        <v>707.2</v>
      </c>
      <c r="K67" s="13"/>
      <c r="L67" s="13">
        <f t="shared" si="12"/>
        <v>-747.99999999999977</v>
      </c>
      <c r="M67" s="46" t="str">
        <f t="shared" si="13"/>
        <v>- 51%</v>
      </c>
      <c r="N67" s="37">
        <f t="shared" si="14"/>
        <v>-0.51401869158878499</v>
      </c>
      <c r="O67" s="13"/>
      <c r="R67" s="17"/>
      <c r="S67" s="17"/>
      <c r="T67" s="16" t="s">
        <v>13</v>
      </c>
      <c r="U67" s="16" t="s">
        <v>2</v>
      </c>
      <c r="V67" s="14">
        <v>355.6</v>
      </c>
      <c r="W67" s="13">
        <v>147.6</v>
      </c>
      <c r="X67" s="14"/>
      <c r="Y67" s="13">
        <f t="shared" si="15"/>
        <v>-208.00000000000003</v>
      </c>
      <c r="Z67" s="46" t="str">
        <f t="shared" si="16"/>
        <v>- 58%</v>
      </c>
      <c r="AA67" s="37">
        <f t="shared" si="17"/>
        <v>-0.58492688413948257</v>
      </c>
      <c r="AB67" s="13"/>
      <c r="AE67" s="17"/>
      <c r="AF67" s="17"/>
      <c r="AG67" s="16" t="s">
        <v>13</v>
      </c>
      <c r="AH67" s="16" t="s">
        <v>2</v>
      </c>
      <c r="AI67" s="14">
        <v>282.60000000000002</v>
      </c>
      <c r="AJ67" s="13">
        <v>140.39999999999998</v>
      </c>
      <c r="AK67" s="14"/>
      <c r="AL67" s="13">
        <f t="shared" si="18"/>
        <v>-142.20000000000005</v>
      </c>
      <c r="AM67" s="46" t="str">
        <f t="shared" si="19"/>
        <v>- 50%</v>
      </c>
      <c r="AN67" s="37">
        <f t="shared" si="20"/>
        <v>-0.50318471337579629</v>
      </c>
      <c r="AO67" s="13"/>
      <c r="AR67" s="17"/>
      <c r="AS67" s="17"/>
      <c r="AT67" s="16" t="s">
        <v>13</v>
      </c>
      <c r="AU67" s="16" t="s">
        <v>2</v>
      </c>
      <c r="AV67" s="14">
        <v>429.4</v>
      </c>
      <c r="AW67" s="13">
        <v>224.4</v>
      </c>
      <c r="AX67" s="14"/>
      <c r="AY67" s="13">
        <f t="shared" si="21"/>
        <v>-204.99999999999997</v>
      </c>
      <c r="AZ67" s="46" t="str">
        <f t="shared" si="22"/>
        <v>- 48%</v>
      </c>
      <c r="BA67" s="37">
        <f t="shared" si="23"/>
        <v>-0.47741034000931526</v>
      </c>
      <c r="BB67" s="13"/>
    </row>
    <row r="68" spans="5:54" ht="11.45" customHeight="1" x14ac:dyDescent="0.15">
      <c r="E68" s="31"/>
      <c r="F68" s="31"/>
      <c r="G68" s="32" t="s">
        <v>15</v>
      </c>
      <c r="H68" s="32" t="s">
        <v>22</v>
      </c>
      <c r="I68" s="33">
        <v>2.2000000000000002</v>
      </c>
      <c r="J68" s="43">
        <v>2.4</v>
      </c>
      <c r="K68" s="34"/>
      <c r="L68" s="34">
        <f t="shared" si="12"/>
        <v>0.19999999999999973</v>
      </c>
      <c r="M68" s="47" t="str">
        <f t="shared" si="13"/>
        <v>+ 9%</v>
      </c>
      <c r="N68" s="38">
        <f t="shared" si="14"/>
        <v>9.0909090909090787E-2</v>
      </c>
      <c r="O68" s="34"/>
      <c r="R68" s="31"/>
      <c r="S68" s="31"/>
      <c r="T68" s="32" t="s">
        <v>15</v>
      </c>
      <c r="U68" s="32" t="s">
        <v>22</v>
      </c>
      <c r="V68" s="33">
        <v>0.4</v>
      </c>
      <c r="W68" s="34">
        <v>0.6</v>
      </c>
      <c r="X68" s="33"/>
      <c r="Y68" s="34">
        <f t="shared" si="15"/>
        <v>0.19999999999999996</v>
      </c>
      <c r="Z68" s="47" t="str">
        <f t="shared" si="16"/>
        <v>+ 50%</v>
      </c>
      <c r="AA68" s="38">
        <f t="shared" si="17"/>
        <v>0.49999999999999989</v>
      </c>
      <c r="AB68" s="34"/>
      <c r="AE68" s="31"/>
      <c r="AF68" s="31"/>
      <c r="AG68" s="32" t="s">
        <v>15</v>
      </c>
      <c r="AH68" s="32" t="s">
        <v>22</v>
      </c>
      <c r="AI68" s="33">
        <v>0.6</v>
      </c>
      <c r="AJ68" s="34">
        <v>0.4</v>
      </c>
      <c r="AK68" s="33"/>
      <c r="AL68" s="34">
        <f t="shared" si="18"/>
        <v>-0.19999999999999996</v>
      </c>
      <c r="AM68" s="47" t="str">
        <f t="shared" si="19"/>
        <v>- 33%</v>
      </c>
      <c r="AN68" s="38">
        <f t="shared" si="20"/>
        <v>-0.33333333333333326</v>
      </c>
      <c r="AO68" s="34"/>
      <c r="AR68" s="31"/>
      <c r="AS68" s="31"/>
      <c r="AT68" s="32" t="s">
        <v>15</v>
      </c>
      <c r="AU68" s="32" t="s">
        <v>22</v>
      </c>
      <c r="AV68" s="33">
        <v>0.6</v>
      </c>
      <c r="AW68" s="34">
        <v>0.4</v>
      </c>
      <c r="AX68" s="33"/>
      <c r="AY68" s="34">
        <f t="shared" si="21"/>
        <v>-0.19999999999999996</v>
      </c>
      <c r="AZ68" s="47" t="str">
        <f t="shared" si="22"/>
        <v>- 33%</v>
      </c>
      <c r="BA68" s="38">
        <f t="shared" si="23"/>
        <v>-0.33333333333333326</v>
      </c>
      <c r="BB68" s="34"/>
    </row>
    <row r="69" spans="5:54" ht="11.45" customHeight="1" x14ac:dyDescent="0.15">
      <c r="E69" s="17" t="s">
        <v>15</v>
      </c>
      <c r="F69" s="17" t="s">
        <v>22</v>
      </c>
      <c r="G69" s="16" t="s">
        <v>7</v>
      </c>
      <c r="H69" s="16" t="s">
        <v>0</v>
      </c>
      <c r="I69" s="14">
        <v>482</v>
      </c>
      <c r="J69" s="19">
        <v>395.4</v>
      </c>
      <c r="K69" s="13"/>
      <c r="L69" s="13">
        <f t="shared" si="12"/>
        <v>-86.600000000000023</v>
      </c>
      <c r="M69" s="46" t="str">
        <f t="shared" si="13"/>
        <v>- 18%</v>
      </c>
      <c r="N69" s="39">
        <f t="shared" si="14"/>
        <v>-0.17966804979253118</v>
      </c>
      <c r="O69" s="13"/>
      <c r="R69" s="17" t="s">
        <v>15</v>
      </c>
      <c r="S69" s="17" t="s">
        <v>22</v>
      </c>
      <c r="T69" s="16" t="s">
        <v>7</v>
      </c>
      <c r="U69" s="16" t="s">
        <v>0</v>
      </c>
      <c r="V69" s="14">
        <v>172.4</v>
      </c>
      <c r="W69" s="13">
        <v>137.4</v>
      </c>
      <c r="X69" s="14"/>
      <c r="Y69" s="13">
        <f t="shared" si="15"/>
        <v>-35</v>
      </c>
      <c r="Z69" s="46" t="str">
        <f t="shared" si="16"/>
        <v>- 20%</v>
      </c>
      <c r="AA69" s="39">
        <f t="shared" si="17"/>
        <v>-0.20301624129930393</v>
      </c>
      <c r="AB69" s="13"/>
      <c r="AE69" s="17" t="s">
        <v>15</v>
      </c>
      <c r="AF69" s="17" t="s">
        <v>22</v>
      </c>
      <c r="AG69" s="16" t="s">
        <v>7</v>
      </c>
      <c r="AH69" s="16" t="s">
        <v>0</v>
      </c>
      <c r="AI69" s="14">
        <v>104.6</v>
      </c>
      <c r="AJ69" s="13">
        <v>92.4</v>
      </c>
      <c r="AK69" s="14"/>
      <c r="AL69" s="13">
        <f t="shared" si="18"/>
        <v>-12.199999999999989</v>
      </c>
      <c r="AM69" s="46" t="str">
        <f t="shared" si="19"/>
        <v>- 12%</v>
      </c>
      <c r="AN69" s="39">
        <f t="shared" si="20"/>
        <v>-0.11663479923518154</v>
      </c>
      <c r="AO69" s="13"/>
      <c r="AR69" s="17" t="s">
        <v>15</v>
      </c>
      <c r="AS69" s="17" t="s">
        <v>22</v>
      </c>
      <c r="AT69" s="16" t="s">
        <v>7</v>
      </c>
      <c r="AU69" s="16" t="s">
        <v>0</v>
      </c>
      <c r="AV69" s="14">
        <v>80.599999999999994</v>
      </c>
      <c r="AW69" s="13">
        <v>73.8</v>
      </c>
      <c r="AX69" s="14"/>
      <c r="AY69" s="13">
        <f t="shared" si="21"/>
        <v>-6.7999999999999972</v>
      </c>
      <c r="AZ69" s="46" t="str">
        <f t="shared" si="22"/>
        <v>- 8%</v>
      </c>
      <c r="BA69" s="39">
        <f t="shared" si="23"/>
        <v>-8.4367245657568216E-2</v>
      </c>
      <c r="BB69" s="13"/>
    </row>
    <row r="70" spans="5:54" ht="11.45" customHeight="1" x14ac:dyDescent="0.15">
      <c r="E70" s="26"/>
      <c r="F70" s="26"/>
      <c r="G70" s="27" t="s">
        <v>12</v>
      </c>
      <c r="H70" s="27" t="s">
        <v>21</v>
      </c>
      <c r="I70" s="28">
        <v>174.79999999999998</v>
      </c>
      <c r="J70" s="42">
        <v>156</v>
      </c>
      <c r="K70" s="29"/>
      <c r="L70" s="29">
        <f t="shared" si="12"/>
        <v>-18.799999999999983</v>
      </c>
      <c r="M70" s="45" t="str">
        <f t="shared" si="13"/>
        <v>- 11%</v>
      </c>
      <c r="N70" s="36">
        <f t="shared" si="14"/>
        <v>-0.10755148741418756</v>
      </c>
      <c r="O70" s="29"/>
      <c r="R70" s="26"/>
      <c r="S70" s="26"/>
      <c r="T70" s="27" t="s">
        <v>12</v>
      </c>
      <c r="U70" s="27" t="s">
        <v>21</v>
      </c>
      <c r="V70" s="28">
        <v>65.400000000000006</v>
      </c>
      <c r="W70" s="29">
        <v>65.400000000000006</v>
      </c>
      <c r="X70" s="28"/>
      <c r="Y70" s="29">
        <f t="shared" si="15"/>
        <v>0</v>
      </c>
      <c r="Z70" s="45" t="str">
        <f t="shared" si="16"/>
        <v>o</v>
      </c>
      <c r="AA70" s="36">
        <f t="shared" si="17"/>
        <v>0</v>
      </c>
      <c r="AB70" s="29"/>
      <c r="AE70" s="26"/>
      <c r="AF70" s="26"/>
      <c r="AG70" s="27" t="s">
        <v>12</v>
      </c>
      <c r="AH70" s="27" t="s">
        <v>21</v>
      </c>
      <c r="AI70" s="28">
        <v>35.200000000000003</v>
      </c>
      <c r="AJ70" s="29">
        <v>26</v>
      </c>
      <c r="AK70" s="28"/>
      <c r="AL70" s="29">
        <f t="shared" si="18"/>
        <v>-9.2000000000000028</v>
      </c>
      <c r="AM70" s="45" t="str">
        <f t="shared" si="19"/>
        <v>- 26%</v>
      </c>
      <c r="AN70" s="36">
        <f t="shared" si="20"/>
        <v>-0.26136363636363641</v>
      </c>
      <c r="AO70" s="29"/>
      <c r="AR70" s="26"/>
      <c r="AS70" s="26"/>
      <c r="AT70" s="27" t="s">
        <v>12</v>
      </c>
      <c r="AU70" s="27" t="s">
        <v>21</v>
      </c>
      <c r="AV70" s="28">
        <v>39.6</v>
      </c>
      <c r="AW70" s="29">
        <v>35</v>
      </c>
      <c r="AX70" s="28"/>
      <c r="AY70" s="29">
        <f t="shared" si="21"/>
        <v>-4.6000000000000014</v>
      </c>
      <c r="AZ70" s="45" t="str">
        <f t="shared" si="22"/>
        <v>- 12%</v>
      </c>
      <c r="BA70" s="36">
        <f t="shared" si="23"/>
        <v>-0.11616161616161619</v>
      </c>
      <c r="BB70" s="29"/>
    </row>
    <row r="71" spans="5:54" ht="11.45" customHeight="1" x14ac:dyDescent="0.15">
      <c r="E71" s="17"/>
      <c r="F71" s="17"/>
      <c r="G71" s="16" t="s">
        <v>14</v>
      </c>
      <c r="H71" s="16" t="s">
        <v>3</v>
      </c>
      <c r="I71" s="14">
        <v>9.9999999999999964</v>
      </c>
      <c r="J71" s="19">
        <v>2.2000000000000002</v>
      </c>
      <c r="K71" s="13"/>
      <c r="L71" s="13">
        <f t="shared" ref="L71:L76" si="24">J71-I71</f>
        <v>-7.7999999999999963</v>
      </c>
      <c r="M71" s="46" t="str">
        <f t="shared" ref="M71:M76" si="25">IF(ROUND((J71/I71)*100,0)&gt;100,"+ "&amp;ROUND((J71/I71)*100,0)-100&amp;"%",IF(ROUND((J71/I71)*100,0)&lt;100,"- "&amp;100-ROUND((J71/I71)*100,0)&amp;"%","o"))</f>
        <v>- 78%</v>
      </c>
      <c r="N71" s="37">
        <f t="shared" ref="N71:N76" si="26">L71/I71</f>
        <v>-0.77999999999999992</v>
      </c>
      <c r="O71" s="13"/>
      <c r="R71" s="17"/>
      <c r="S71" s="17"/>
      <c r="T71" s="16" t="s">
        <v>14</v>
      </c>
      <c r="U71" s="16" t="s">
        <v>3</v>
      </c>
      <c r="V71" s="14">
        <v>3.2</v>
      </c>
      <c r="W71" s="13">
        <v>0.4</v>
      </c>
      <c r="X71" s="14"/>
      <c r="Y71" s="13">
        <f t="shared" ref="Y71:Y76" si="27">W71-V71</f>
        <v>-2.8000000000000003</v>
      </c>
      <c r="Z71" s="46" t="str">
        <f t="shared" ref="Z71:Z76" si="28">IF(ROUND((W71/V71)*100,0)&gt;100,"+ "&amp;ROUND((W71/V71)*100,0)-100&amp;"%",IF(ROUND((W71/V71)*100,0)&lt;100,"- "&amp;100-ROUND((W71/V71)*100,0)&amp;"%","o"))</f>
        <v>- 87%</v>
      </c>
      <c r="AA71" s="37">
        <f t="shared" ref="AA71:AA76" si="29">Y71/V71</f>
        <v>-0.875</v>
      </c>
      <c r="AB71" s="13"/>
      <c r="AE71" s="17"/>
      <c r="AF71" s="17"/>
      <c r="AG71" s="16" t="s">
        <v>14</v>
      </c>
      <c r="AH71" s="16" t="s">
        <v>3</v>
      </c>
      <c r="AI71" s="14">
        <v>3</v>
      </c>
      <c r="AJ71" s="13">
        <v>0.8</v>
      </c>
      <c r="AK71" s="14"/>
      <c r="AL71" s="13">
        <f t="shared" ref="AL71:AL76" si="30">AJ71-AI71</f>
        <v>-2.2000000000000002</v>
      </c>
      <c r="AM71" s="46" t="str">
        <f t="shared" ref="AM71:AM76" si="31">IF(ROUND((AJ71/AI71)*100,0)&gt;100,"+ "&amp;ROUND((AJ71/AI71)*100,0)-100&amp;"%",IF(ROUND((AJ71/AI71)*100,0)&lt;100,"- "&amp;100-ROUND((AJ71/AI71)*100,0)&amp;"%","o"))</f>
        <v>- 73%</v>
      </c>
      <c r="AN71" s="37">
        <f t="shared" ref="AN71:AN76" si="32">AL71/AI71</f>
        <v>-0.73333333333333339</v>
      </c>
      <c r="AO71" s="13"/>
      <c r="AR71" s="17"/>
      <c r="AS71" s="17"/>
      <c r="AT71" s="16" t="s">
        <v>14</v>
      </c>
      <c r="AU71" s="16" t="s">
        <v>3</v>
      </c>
      <c r="AV71" s="14">
        <v>2.4</v>
      </c>
      <c r="AW71" s="13">
        <v>0.4</v>
      </c>
      <c r="AX71" s="14"/>
      <c r="AY71" s="13">
        <f t="shared" ref="AY71:AY76" si="33">AW71-AV71</f>
        <v>-2</v>
      </c>
      <c r="AZ71" s="46" t="str">
        <f t="shared" ref="AZ71:AZ76" si="34">IF(ROUND((AW71/AV71)*100,0)&gt;100,"+ "&amp;ROUND((AW71/AV71)*100,0)-100&amp;"%",IF(ROUND((AW71/AV71)*100,0)&lt;100,"- "&amp;100-ROUND((AW71/AV71)*100,0)&amp;"%","o"))</f>
        <v>- 83%</v>
      </c>
      <c r="BA71" s="37">
        <f t="shared" ref="BA71:BA76" si="35">AY71/AV71</f>
        <v>-0.83333333333333337</v>
      </c>
      <c r="BB71" s="13"/>
    </row>
    <row r="72" spans="5:54" ht="11.45" customHeight="1" x14ac:dyDescent="0.15">
      <c r="E72" s="31"/>
      <c r="F72" s="31"/>
      <c r="G72" s="32" t="s">
        <v>16</v>
      </c>
      <c r="H72" s="32" t="s">
        <v>23</v>
      </c>
      <c r="I72" s="33">
        <v>3600.2</v>
      </c>
      <c r="J72" s="43">
        <v>3270.6</v>
      </c>
      <c r="K72" s="34"/>
      <c r="L72" s="34">
        <f t="shared" si="24"/>
        <v>-329.59999999999991</v>
      </c>
      <c r="M72" s="47" t="str">
        <f t="shared" si="25"/>
        <v>- 9%</v>
      </c>
      <c r="N72" s="38">
        <f t="shared" si="26"/>
        <v>-9.1550469418365629E-2</v>
      </c>
      <c r="O72" s="34"/>
      <c r="R72" s="31"/>
      <c r="S72" s="31"/>
      <c r="T72" s="32" t="s">
        <v>16</v>
      </c>
      <c r="U72" s="32" t="s">
        <v>23</v>
      </c>
      <c r="V72" s="33">
        <v>920.4</v>
      </c>
      <c r="W72" s="34">
        <v>909.2</v>
      </c>
      <c r="X72" s="33"/>
      <c r="Y72" s="34">
        <f t="shared" si="27"/>
        <v>-11.199999999999932</v>
      </c>
      <c r="Z72" s="47" t="str">
        <f t="shared" si="28"/>
        <v>- 1%</v>
      </c>
      <c r="AA72" s="38">
        <f t="shared" si="29"/>
        <v>-1.2168622338113789E-2</v>
      </c>
      <c r="AB72" s="34"/>
      <c r="AE72" s="31"/>
      <c r="AF72" s="31"/>
      <c r="AG72" s="32" t="s">
        <v>16</v>
      </c>
      <c r="AH72" s="32" t="s">
        <v>23</v>
      </c>
      <c r="AI72" s="33">
        <v>658.6</v>
      </c>
      <c r="AJ72" s="34">
        <v>655.20000000000005</v>
      </c>
      <c r="AK72" s="33"/>
      <c r="AL72" s="34">
        <f t="shared" si="30"/>
        <v>-3.3999999999999773</v>
      </c>
      <c r="AM72" s="47" t="str">
        <f t="shared" si="31"/>
        <v>- 1%</v>
      </c>
      <c r="AN72" s="38">
        <f t="shared" si="32"/>
        <v>-5.1624658366231056E-3</v>
      </c>
      <c r="AO72" s="34"/>
      <c r="AR72" s="31"/>
      <c r="AS72" s="31"/>
      <c r="AT72" s="32" t="s">
        <v>16</v>
      </c>
      <c r="AU72" s="32" t="s">
        <v>23</v>
      </c>
      <c r="AV72" s="33">
        <v>1140.4000000000001</v>
      </c>
      <c r="AW72" s="34">
        <v>921.8</v>
      </c>
      <c r="AX72" s="33"/>
      <c r="AY72" s="34">
        <f t="shared" si="33"/>
        <v>-218.60000000000014</v>
      </c>
      <c r="AZ72" s="47" t="str">
        <f t="shared" si="34"/>
        <v>- 19%</v>
      </c>
      <c r="BA72" s="38">
        <f t="shared" si="35"/>
        <v>-0.19168712732374615</v>
      </c>
      <c r="BB72" s="34"/>
    </row>
    <row r="73" spans="5:54" ht="11.45" customHeight="1" x14ac:dyDescent="0.15">
      <c r="E73" s="17" t="s">
        <v>16</v>
      </c>
      <c r="F73" s="17" t="s">
        <v>23</v>
      </c>
      <c r="G73" s="16" t="s">
        <v>8</v>
      </c>
      <c r="H73" s="16" t="s">
        <v>18</v>
      </c>
      <c r="I73" s="14">
        <v>39</v>
      </c>
      <c r="J73" s="19">
        <v>79.2</v>
      </c>
      <c r="K73" s="13"/>
      <c r="L73" s="13">
        <f t="shared" si="24"/>
        <v>40.200000000000003</v>
      </c>
      <c r="M73" s="46" t="str">
        <f t="shared" si="25"/>
        <v>+ 103%</v>
      </c>
      <c r="N73" s="39">
        <f t="shared" si="26"/>
        <v>1.0307692307692309</v>
      </c>
      <c r="O73" s="13"/>
      <c r="R73" s="17" t="s">
        <v>16</v>
      </c>
      <c r="S73" s="17" t="s">
        <v>23</v>
      </c>
      <c r="T73" s="16" t="s">
        <v>8</v>
      </c>
      <c r="U73" s="16" t="s">
        <v>18</v>
      </c>
      <c r="V73" s="14">
        <v>15.2</v>
      </c>
      <c r="W73" s="13">
        <v>34.4</v>
      </c>
      <c r="X73" s="14"/>
      <c r="Y73" s="13">
        <f t="shared" si="27"/>
        <v>19.2</v>
      </c>
      <c r="Z73" s="46" t="str">
        <f t="shared" si="28"/>
        <v>+ 126%</v>
      </c>
      <c r="AA73" s="39">
        <f t="shared" si="29"/>
        <v>1.263157894736842</v>
      </c>
      <c r="AB73" s="13"/>
      <c r="AE73" s="17" t="s">
        <v>16</v>
      </c>
      <c r="AF73" s="17" t="s">
        <v>23</v>
      </c>
      <c r="AG73" s="16" t="s">
        <v>8</v>
      </c>
      <c r="AH73" s="16" t="s">
        <v>18</v>
      </c>
      <c r="AI73" s="14">
        <v>8.1999999999999993</v>
      </c>
      <c r="AJ73" s="13">
        <v>13.2</v>
      </c>
      <c r="AK73" s="14"/>
      <c r="AL73" s="13">
        <f t="shared" si="30"/>
        <v>5</v>
      </c>
      <c r="AM73" s="46" t="str">
        <f t="shared" si="31"/>
        <v>+ 61%</v>
      </c>
      <c r="AN73" s="39">
        <f t="shared" si="32"/>
        <v>0.60975609756097571</v>
      </c>
      <c r="AO73" s="13"/>
      <c r="AR73" s="17" t="s">
        <v>16</v>
      </c>
      <c r="AS73" s="17" t="s">
        <v>23</v>
      </c>
      <c r="AT73" s="16" t="s">
        <v>8</v>
      </c>
      <c r="AU73" s="16" t="s">
        <v>18</v>
      </c>
      <c r="AV73" s="14">
        <v>8</v>
      </c>
      <c r="AW73" s="13">
        <v>17.2</v>
      </c>
      <c r="AX73" s="14"/>
      <c r="AY73" s="13">
        <f t="shared" si="33"/>
        <v>9.1999999999999993</v>
      </c>
      <c r="AZ73" s="46" t="str">
        <f t="shared" si="34"/>
        <v>+ 115%</v>
      </c>
      <c r="BA73" s="39">
        <f t="shared" si="35"/>
        <v>1.1499999999999999</v>
      </c>
      <c r="BB73" s="13"/>
    </row>
    <row r="74" spans="5:54" ht="11.45" customHeight="1" x14ac:dyDescent="0.15">
      <c r="E74" s="26"/>
      <c r="F74" s="26"/>
      <c r="G74" s="27" t="s">
        <v>9</v>
      </c>
      <c r="H74" s="27" t="s">
        <v>1</v>
      </c>
      <c r="I74" s="28">
        <v>21.2</v>
      </c>
      <c r="J74" s="42">
        <v>37.799999999999997</v>
      </c>
      <c r="K74" s="29"/>
      <c r="L74" s="29">
        <f t="shared" si="24"/>
        <v>16.599999999999998</v>
      </c>
      <c r="M74" s="45" t="str">
        <f t="shared" si="25"/>
        <v>+ 78%</v>
      </c>
      <c r="N74" s="36">
        <f t="shared" si="26"/>
        <v>0.78301886792452824</v>
      </c>
      <c r="O74" s="29"/>
      <c r="R74" s="26"/>
      <c r="S74" s="26"/>
      <c r="T74" s="27" t="s">
        <v>9</v>
      </c>
      <c r="U74" s="27" t="s">
        <v>1</v>
      </c>
      <c r="V74" s="28">
        <v>6.8</v>
      </c>
      <c r="W74" s="29">
        <v>10.8</v>
      </c>
      <c r="X74" s="28"/>
      <c r="Y74" s="29">
        <f t="shared" si="27"/>
        <v>4.0000000000000009</v>
      </c>
      <c r="Z74" s="45" t="str">
        <f t="shared" si="28"/>
        <v>+ 59%</v>
      </c>
      <c r="AA74" s="36">
        <f t="shared" si="29"/>
        <v>0.58823529411764719</v>
      </c>
      <c r="AB74" s="29"/>
      <c r="AE74" s="26"/>
      <c r="AF74" s="26"/>
      <c r="AG74" s="27" t="s">
        <v>9</v>
      </c>
      <c r="AH74" s="27" t="s">
        <v>1</v>
      </c>
      <c r="AI74" s="28">
        <v>4.4000000000000004</v>
      </c>
      <c r="AJ74" s="29">
        <v>7.4</v>
      </c>
      <c r="AK74" s="28"/>
      <c r="AL74" s="29">
        <f t="shared" si="30"/>
        <v>3</v>
      </c>
      <c r="AM74" s="45" t="str">
        <f t="shared" si="31"/>
        <v>+ 68%</v>
      </c>
      <c r="AN74" s="36">
        <f t="shared" si="32"/>
        <v>0.68181818181818177</v>
      </c>
      <c r="AO74" s="29"/>
      <c r="AR74" s="26"/>
      <c r="AS74" s="26"/>
      <c r="AT74" s="27" t="s">
        <v>9</v>
      </c>
      <c r="AU74" s="27" t="s">
        <v>1</v>
      </c>
      <c r="AV74" s="28">
        <v>5.4</v>
      </c>
      <c r="AW74" s="29">
        <v>10.199999999999999</v>
      </c>
      <c r="AX74" s="28"/>
      <c r="AY74" s="29">
        <f t="shared" si="33"/>
        <v>4.7999999999999989</v>
      </c>
      <c r="AZ74" s="45" t="str">
        <f t="shared" si="34"/>
        <v>+ 89%</v>
      </c>
      <c r="BA74" s="36">
        <f t="shared" si="35"/>
        <v>0.88888888888888862</v>
      </c>
      <c r="BB74" s="29"/>
    </row>
    <row r="75" spans="5:54" ht="11.45" customHeight="1" x14ac:dyDescent="0.15">
      <c r="E75" s="17"/>
      <c r="F75" s="17"/>
      <c r="G75" s="16" t="s">
        <v>13</v>
      </c>
      <c r="H75" s="16" t="s">
        <v>2</v>
      </c>
      <c r="I75" s="14">
        <v>110.00000000000001</v>
      </c>
      <c r="J75" s="19">
        <v>177.39999999999998</v>
      </c>
      <c r="K75" s="13"/>
      <c r="L75" s="13">
        <f t="shared" si="24"/>
        <v>67.399999999999963</v>
      </c>
      <c r="M75" s="46" t="str">
        <f t="shared" si="25"/>
        <v>+ 61%</v>
      </c>
      <c r="N75" s="37">
        <f t="shared" si="26"/>
        <v>0.61272727272727234</v>
      </c>
      <c r="O75" s="13"/>
      <c r="R75" s="17"/>
      <c r="S75" s="17"/>
      <c r="T75" s="16" t="s">
        <v>13</v>
      </c>
      <c r="U75" s="16" t="s">
        <v>2</v>
      </c>
      <c r="V75" s="14">
        <v>25.8</v>
      </c>
      <c r="W75" s="13">
        <v>50.6</v>
      </c>
      <c r="X75" s="14"/>
      <c r="Y75" s="13">
        <f t="shared" si="27"/>
        <v>24.8</v>
      </c>
      <c r="Z75" s="46" t="str">
        <f t="shared" si="28"/>
        <v>+ 96%</v>
      </c>
      <c r="AA75" s="37">
        <f t="shared" si="29"/>
        <v>0.96124031007751942</v>
      </c>
      <c r="AB75" s="13"/>
      <c r="AE75" s="17"/>
      <c r="AF75" s="17"/>
      <c r="AG75" s="16" t="s">
        <v>13</v>
      </c>
      <c r="AH75" s="16" t="s">
        <v>2</v>
      </c>
      <c r="AI75" s="14">
        <v>17.2</v>
      </c>
      <c r="AJ75" s="13">
        <v>30.8</v>
      </c>
      <c r="AK75" s="14"/>
      <c r="AL75" s="13">
        <f t="shared" si="30"/>
        <v>13.600000000000001</v>
      </c>
      <c r="AM75" s="46" t="str">
        <f t="shared" si="31"/>
        <v>+ 79%</v>
      </c>
      <c r="AN75" s="37">
        <f t="shared" si="32"/>
        <v>0.79069767441860472</v>
      </c>
      <c r="AO75" s="13"/>
      <c r="AR75" s="17"/>
      <c r="AS75" s="17"/>
      <c r="AT75" s="16" t="s">
        <v>13</v>
      </c>
      <c r="AU75" s="16" t="s">
        <v>2</v>
      </c>
      <c r="AV75" s="14">
        <v>40</v>
      </c>
      <c r="AW75" s="13">
        <v>61.599999999999994</v>
      </c>
      <c r="AX75" s="14"/>
      <c r="AY75" s="13">
        <f t="shared" si="33"/>
        <v>21.599999999999994</v>
      </c>
      <c r="AZ75" s="46" t="str">
        <f t="shared" si="34"/>
        <v>+ 54%</v>
      </c>
      <c r="BA75" s="37">
        <f t="shared" si="35"/>
        <v>0.53999999999999981</v>
      </c>
      <c r="BB75" s="13"/>
    </row>
    <row r="76" spans="5:54" ht="11.45" customHeight="1" x14ac:dyDescent="0.15">
      <c r="E76" s="31"/>
      <c r="F76" s="31"/>
      <c r="G76" s="32" t="s">
        <v>15</v>
      </c>
      <c r="H76" s="32" t="s">
        <v>22</v>
      </c>
      <c r="I76" s="33">
        <v>3509.4000000000005</v>
      </c>
      <c r="J76" s="43">
        <v>3419.2</v>
      </c>
      <c r="K76" s="34"/>
      <c r="L76" s="34">
        <f t="shared" si="24"/>
        <v>-90.200000000000728</v>
      </c>
      <c r="M76" s="47" t="str">
        <f t="shared" si="25"/>
        <v>- 3%</v>
      </c>
      <c r="N76" s="38">
        <f t="shared" si="26"/>
        <v>-2.5702399270530779E-2</v>
      </c>
      <c r="O76" s="34"/>
      <c r="R76" s="31"/>
      <c r="S76" s="31"/>
      <c r="T76" s="32" t="s">
        <v>15</v>
      </c>
      <c r="U76" s="32" t="s">
        <v>22</v>
      </c>
      <c r="V76" s="33">
        <v>936.6</v>
      </c>
      <c r="W76" s="34">
        <v>835.2</v>
      </c>
      <c r="X76" s="33"/>
      <c r="Y76" s="34">
        <f t="shared" si="27"/>
        <v>-101.39999999999998</v>
      </c>
      <c r="Z76" s="47" t="str">
        <f t="shared" si="28"/>
        <v>- 11%</v>
      </c>
      <c r="AA76" s="38">
        <f t="shared" si="29"/>
        <v>-0.10826393337604097</v>
      </c>
      <c r="AB76" s="34"/>
      <c r="AE76" s="31"/>
      <c r="AF76" s="31"/>
      <c r="AG76" s="32" t="s">
        <v>15</v>
      </c>
      <c r="AH76" s="32" t="s">
        <v>22</v>
      </c>
      <c r="AI76" s="33">
        <v>658</v>
      </c>
      <c r="AJ76" s="34">
        <v>678.2</v>
      </c>
      <c r="AK76" s="33"/>
      <c r="AL76" s="34">
        <f t="shared" si="30"/>
        <v>20.200000000000045</v>
      </c>
      <c r="AM76" s="47" t="str">
        <f t="shared" si="31"/>
        <v>+ 3%</v>
      </c>
      <c r="AN76" s="38">
        <f t="shared" si="32"/>
        <v>3.0699088145896725E-2</v>
      </c>
      <c r="AO76" s="34"/>
      <c r="AR76" s="31"/>
      <c r="AS76" s="31"/>
      <c r="AT76" s="32" t="s">
        <v>15</v>
      </c>
      <c r="AU76" s="32" t="s">
        <v>22</v>
      </c>
      <c r="AV76" s="33">
        <v>1067.5999999999999</v>
      </c>
      <c r="AW76" s="34">
        <v>1098</v>
      </c>
      <c r="AX76" s="33"/>
      <c r="AY76" s="34">
        <f t="shared" si="33"/>
        <v>30.400000000000091</v>
      </c>
      <c r="AZ76" s="47" t="str">
        <f t="shared" si="34"/>
        <v>+ 3%</v>
      </c>
      <c r="BA76" s="38">
        <f t="shared" si="35"/>
        <v>2.8475084301236506E-2</v>
      </c>
      <c r="BB76" s="34"/>
    </row>
    <row r="78" spans="5:54" ht="12" customHeight="1" x14ac:dyDescent="0.15">
      <c r="E78" s="5" t="s">
        <v>36</v>
      </c>
      <c r="R78" s="5" t="s">
        <v>36</v>
      </c>
      <c r="AE78" s="5" t="s">
        <v>36</v>
      </c>
      <c r="AR78" s="5" t="s">
        <v>36</v>
      </c>
    </row>
    <row r="79" spans="5:54" s="72" customFormat="1" ht="12" customHeight="1" x14ac:dyDescent="0.15">
      <c r="E79" s="91"/>
      <c r="F79" s="91"/>
      <c r="G79" s="91"/>
      <c r="H79" s="91"/>
      <c r="I79" s="92"/>
      <c r="J79" s="93"/>
      <c r="K79" s="94"/>
      <c r="L79" s="94"/>
      <c r="M79" s="94"/>
      <c r="N79" s="94"/>
      <c r="O79" s="94"/>
      <c r="R79" s="91"/>
      <c r="S79" s="91"/>
      <c r="T79" s="91"/>
      <c r="U79" s="91"/>
      <c r="V79" s="92"/>
      <c r="W79" s="93"/>
      <c r="X79" s="94"/>
      <c r="Y79" s="94"/>
      <c r="Z79" s="94"/>
      <c r="AA79" s="94"/>
      <c r="AB79" s="94"/>
      <c r="AE79" s="91"/>
      <c r="AF79" s="91"/>
      <c r="AG79" s="91"/>
      <c r="AH79" s="91"/>
      <c r="AI79" s="92"/>
      <c r="AJ79" s="93"/>
      <c r="AK79" s="94"/>
      <c r="AL79" s="94"/>
      <c r="AM79" s="94"/>
      <c r="AN79" s="94"/>
      <c r="AO79" s="94"/>
      <c r="AR79" s="91"/>
      <c r="AS79" s="91"/>
      <c r="AT79" s="91"/>
      <c r="AU79" s="91"/>
      <c r="AV79" s="92"/>
      <c r="AW79" s="93"/>
      <c r="AX79" s="94"/>
      <c r="AY79" s="94"/>
      <c r="AZ79" s="94"/>
      <c r="BA79" s="94"/>
      <c r="BB79" s="94"/>
    </row>
    <row r="80" spans="5:54" s="72" customFormat="1" ht="12" customHeight="1" x14ac:dyDescent="0.15">
      <c r="E80" s="78" t="s">
        <v>17</v>
      </c>
      <c r="F80" s="78"/>
      <c r="G80" s="78" t="s">
        <v>6</v>
      </c>
      <c r="H80" s="79"/>
      <c r="I80" s="80">
        <v>2011</v>
      </c>
      <c r="J80" s="81">
        <v>2016</v>
      </c>
      <c r="K80" s="82" t="s">
        <v>24</v>
      </c>
      <c r="L80" s="82"/>
      <c r="M80" s="82"/>
      <c r="N80" s="82"/>
      <c r="O80" s="82"/>
      <c r="R80" s="78" t="s">
        <v>17</v>
      </c>
      <c r="S80" s="78"/>
      <c r="T80" s="78" t="s">
        <v>6</v>
      </c>
      <c r="U80" s="79"/>
      <c r="V80" s="80">
        <v>2011</v>
      </c>
      <c r="W80" s="81">
        <v>2016</v>
      </c>
      <c r="X80" s="82" t="s">
        <v>24</v>
      </c>
      <c r="Y80" s="82"/>
      <c r="Z80" s="82"/>
      <c r="AA80" s="82"/>
      <c r="AB80" s="82"/>
      <c r="AE80" s="78" t="s">
        <v>17</v>
      </c>
      <c r="AF80" s="78"/>
      <c r="AG80" s="78" t="s">
        <v>6</v>
      </c>
      <c r="AH80" s="79"/>
      <c r="AI80" s="80">
        <v>2011</v>
      </c>
      <c r="AJ80" s="81">
        <v>2016</v>
      </c>
      <c r="AK80" s="82" t="s">
        <v>24</v>
      </c>
      <c r="AL80" s="82"/>
      <c r="AM80" s="82"/>
      <c r="AN80" s="82"/>
      <c r="AO80" s="82"/>
      <c r="AR80" s="78" t="s">
        <v>17</v>
      </c>
      <c r="AS80" s="78"/>
      <c r="AT80" s="78" t="s">
        <v>6</v>
      </c>
      <c r="AU80" s="79"/>
      <c r="AV80" s="80">
        <v>2011</v>
      </c>
      <c r="AW80" s="81">
        <v>2016</v>
      </c>
      <c r="AX80" s="82" t="s">
        <v>24</v>
      </c>
      <c r="AY80" s="82"/>
      <c r="AZ80" s="82"/>
      <c r="BA80" s="82"/>
      <c r="BB80" s="82"/>
    </row>
    <row r="81" spans="5:54" ht="12" customHeight="1" x14ac:dyDescent="0.15">
      <c r="E81" s="17" t="s">
        <v>8</v>
      </c>
      <c r="F81" s="17" t="s">
        <v>18</v>
      </c>
      <c r="G81" s="16" t="s">
        <v>12</v>
      </c>
      <c r="H81" s="16" t="s">
        <v>21</v>
      </c>
      <c r="I81" s="14">
        <v>1521.6000000000001</v>
      </c>
      <c r="J81" s="19">
        <v>3732</v>
      </c>
      <c r="K81" s="13"/>
      <c r="L81" s="13">
        <f t="shared" ref="L81:L85" si="36">J81-I81</f>
        <v>2210.3999999999996</v>
      </c>
      <c r="M81" s="46" t="str">
        <f t="shared" ref="M81:M85" si="37">IF(ROUND((J81/I81)*100,0)&gt;100,"+ "&amp;ROUND((J81/I81)*100,0)-100&amp;"%",IF(ROUND((J81/I81)*100,0)&lt;100,"- "&amp;100-ROUND((J81/I81)*100,0)&amp;"%","o"))</f>
        <v>+ 145%</v>
      </c>
      <c r="N81" s="39">
        <f t="shared" ref="N81:N85" si="38">L81/I81</f>
        <v>1.4526813880126179</v>
      </c>
      <c r="O81" s="13"/>
      <c r="R81" s="17" t="s">
        <v>8</v>
      </c>
      <c r="S81" s="17" t="s">
        <v>18</v>
      </c>
      <c r="T81" s="16" t="s">
        <v>12</v>
      </c>
      <c r="U81" s="16" t="s">
        <v>21</v>
      </c>
      <c r="V81" s="14">
        <v>367</v>
      </c>
      <c r="W81" s="19">
        <v>983</v>
      </c>
      <c r="X81" s="13"/>
      <c r="Y81" s="13">
        <f t="shared" ref="Y81:Y84" si="39">W81-V81</f>
        <v>616</v>
      </c>
      <c r="Z81" s="46" t="str">
        <f t="shared" ref="Z81:Z85" si="40">IF(ROUND((W81/V81)*100,0)&gt;100,"+ "&amp;ROUND((W81/V81)*100,0)-100&amp;"%",IF(ROUND((W81/V81)*100,0)&lt;100,"- "&amp;100-ROUND((W81/V81)*100,0)&amp;"%","o"))</f>
        <v>+ 168%</v>
      </c>
      <c r="AA81" s="39">
        <f t="shared" ref="AA81:AA85" si="41">Y81/V81</f>
        <v>1.6784741144414168</v>
      </c>
      <c r="AB81" s="13"/>
      <c r="AE81" s="17" t="s">
        <v>7</v>
      </c>
      <c r="AF81" s="17" t="s">
        <v>0</v>
      </c>
      <c r="AG81" s="16" t="s">
        <v>12</v>
      </c>
      <c r="AH81" s="16" t="s">
        <v>21</v>
      </c>
      <c r="AI81" s="14">
        <v>2569.1999999999998</v>
      </c>
      <c r="AJ81" s="19">
        <v>3030.6</v>
      </c>
      <c r="AK81" s="13"/>
      <c r="AL81" s="13">
        <f t="shared" ref="AL81:AL85" si="42">AJ81-AI81</f>
        <v>461.40000000000009</v>
      </c>
      <c r="AM81" s="46" t="str">
        <f t="shared" ref="AM81:AM85" si="43">IF(ROUND((AJ81/AI81)*100,0)&gt;100,"+ "&amp;ROUND((AJ81/AI81)*100,0)-100&amp;"%",IF(ROUND((AJ81/AI81)*100,0)&lt;100,"- "&amp;100-ROUND((AJ81/AI81)*100,0)&amp;"%","o"))</f>
        <v>+ 18%</v>
      </c>
      <c r="AN81" s="39">
        <f t="shared" ref="AN81:AN85" si="44">AL81/AI81</f>
        <v>0.17958897711349842</v>
      </c>
      <c r="AO81" s="13"/>
      <c r="AR81" s="17" t="s">
        <v>12</v>
      </c>
      <c r="AS81" s="17" t="s">
        <v>21</v>
      </c>
      <c r="AT81" s="16" t="s">
        <v>8</v>
      </c>
      <c r="AU81" s="16" t="s">
        <v>18</v>
      </c>
      <c r="AV81" s="14">
        <v>458.8</v>
      </c>
      <c r="AW81" s="19">
        <v>1135.6000000000001</v>
      </c>
      <c r="AX81" s="13"/>
      <c r="AY81" s="13">
        <f t="shared" ref="AY81:AY85" si="45">AW81-AV81</f>
        <v>676.80000000000018</v>
      </c>
      <c r="AZ81" s="46" t="str">
        <f t="shared" ref="AZ81:AZ85" si="46">IF(ROUND((AW81/AV81)*100,0)&gt;100,"+ "&amp;ROUND((AW81/AV81)*100,0)-100&amp;"%",IF(ROUND((AW81/AV81)*100,0)&lt;100,"- "&amp;100-ROUND((AW81/AV81)*100,0)&amp;"%","o"))</f>
        <v>+ 148%</v>
      </c>
      <c r="BA81" s="39">
        <f t="shared" ref="BA81:BA85" si="47">AY81/AV81</f>
        <v>1.4751525719267657</v>
      </c>
      <c r="BB81" s="13"/>
    </row>
    <row r="82" spans="5:54" ht="12" customHeight="1" x14ac:dyDescent="0.15">
      <c r="E82" s="26" t="s">
        <v>7</v>
      </c>
      <c r="F82" s="26" t="s">
        <v>0</v>
      </c>
      <c r="G82" s="27" t="s">
        <v>12</v>
      </c>
      <c r="H82" s="27" t="s">
        <v>21</v>
      </c>
      <c r="I82" s="28">
        <v>10856.199999999999</v>
      </c>
      <c r="J82" s="42">
        <v>12892.8</v>
      </c>
      <c r="K82" s="29"/>
      <c r="L82" s="29">
        <f t="shared" si="36"/>
        <v>2036.6000000000004</v>
      </c>
      <c r="M82" s="45" t="str">
        <f t="shared" si="37"/>
        <v>+ 19%</v>
      </c>
      <c r="N82" s="36">
        <f t="shared" si="38"/>
        <v>0.18759787034137179</v>
      </c>
      <c r="O82" s="29"/>
      <c r="R82" s="26" t="s">
        <v>7</v>
      </c>
      <c r="S82" s="26" t="s">
        <v>0</v>
      </c>
      <c r="T82" s="27" t="s">
        <v>8</v>
      </c>
      <c r="U82" s="27" t="s">
        <v>18</v>
      </c>
      <c r="V82" s="28">
        <v>231</v>
      </c>
      <c r="W82" s="42">
        <v>834</v>
      </c>
      <c r="X82" s="29"/>
      <c r="Y82" s="29">
        <f t="shared" si="39"/>
        <v>603</v>
      </c>
      <c r="Z82" s="45" t="str">
        <f t="shared" si="40"/>
        <v>+ 261%</v>
      </c>
      <c r="AA82" s="36">
        <f t="shared" si="41"/>
        <v>2.6103896103896105</v>
      </c>
      <c r="AB82" s="29"/>
      <c r="AE82" s="26" t="s">
        <v>8</v>
      </c>
      <c r="AF82" s="26" t="s">
        <v>18</v>
      </c>
      <c r="AG82" s="27" t="s">
        <v>12</v>
      </c>
      <c r="AH82" s="27" t="s">
        <v>21</v>
      </c>
      <c r="AI82" s="28">
        <v>305.60000000000002</v>
      </c>
      <c r="AJ82" s="42">
        <v>759.4</v>
      </c>
      <c r="AK82" s="29"/>
      <c r="AL82" s="29">
        <f t="shared" si="42"/>
        <v>453.79999999999995</v>
      </c>
      <c r="AM82" s="45" t="str">
        <f t="shared" si="43"/>
        <v>+ 148%</v>
      </c>
      <c r="AN82" s="36">
        <f t="shared" si="44"/>
        <v>1.4849476439790574</v>
      </c>
      <c r="AO82" s="29"/>
      <c r="AR82" s="26" t="s">
        <v>8</v>
      </c>
      <c r="AS82" s="26" t="s">
        <v>18</v>
      </c>
      <c r="AT82" s="27" t="s">
        <v>12</v>
      </c>
      <c r="AU82" s="27" t="s">
        <v>21</v>
      </c>
      <c r="AV82" s="28">
        <v>518.6</v>
      </c>
      <c r="AW82" s="42">
        <v>1172.8</v>
      </c>
      <c r="AX82" s="29"/>
      <c r="AY82" s="29">
        <f t="shared" si="45"/>
        <v>654.19999999999993</v>
      </c>
      <c r="AZ82" s="45" t="str">
        <f t="shared" si="46"/>
        <v>+ 126%</v>
      </c>
      <c r="BA82" s="36">
        <f t="shared" si="47"/>
        <v>1.2614731970690318</v>
      </c>
      <c r="BB82" s="29"/>
    </row>
    <row r="83" spans="5:54" ht="12" customHeight="1" x14ac:dyDescent="0.15">
      <c r="E83" s="17" t="s">
        <v>8</v>
      </c>
      <c r="F83" s="17" t="s">
        <v>18</v>
      </c>
      <c r="G83" s="16" t="s">
        <v>7</v>
      </c>
      <c r="H83" s="16" t="s">
        <v>0</v>
      </c>
      <c r="I83" s="14">
        <v>853.60000000000014</v>
      </c>
      <c r="J83" s="19">
        <v>2795.6</v>
      </c>
      <c r="K83" s="13"/>
      <c r="L83" s="13">
        <f t="shared" si="36"/>
        <v>1941.9999999999998</v>
      </c>
      <c r="M83" s="46" t="str">
        <f t="shared" si="37"/>
        <v>+ 228%</v>
      </c>
      <c r="N83" s="37">
        <f t="shared" si="38"/>
        <v>2.2750702905342073</v>
      </c>
      <c r="O83" s="13"/>
      <c r="R83" s="17" t="s">
        <v>7</v>
      </c>
      <c r="S83" s="17" t="s">
        <v>0</v>
      </c>
      <c r="T83" s="16" t="s">
        <v>12</v>
      </c>
      <c r="U83" s="16" t="s">
        <v>21</v>
      </c>
      <c r="V83" s="14">
        <v>2017.6</v>
      </c>
      <c r="W83" s="19">
        <v>2614.2000000000003</v>
      </c>
      <c r="X83" s="13"/>
      <c r="Y83" s="13">
        <f t="shared" si="39"/>
        <v>596.60000000000036</v>
      </c>
      <c r="Z83" s="46" t="str">
        <f t="shared" si="40"/>
        <v>+ 30%</v>
      </c>
      <c r="AA83" s="37">
        <f t="shared" si="41"/>
        <v>0.29569785884218891</v>
      </c>
      <c r="AB83" s="13"/>
      <c r="AE83" s="17" t="s">
        <v>8</v>
      </c>
      <c r="AF83" s="17" t="s">
        <v>18</v>
      </c>
      <c r="AG83" s="16" t="s">
        <v>7</v>
      </c>
      <c r="AH83" s="16" t="s">
        <v>0</v>
      </c>
      <c r="AI83" s="14">
        <v>203.39999999999998</v>
      </c>
      <c r="AJ83" s="19">
        <v>558.6</v>
      </c>
      <c r="AK83" s="13"/>
      <c r="AL83" s="13">
        <f t="shared" si="42"/>
        <v>355.20000000000005</v>
      </c>
      <c r="AM83" s="46" t="str">
        <f t="shared" si="43"/>
        <v>+ 175%</v>
      </c>
      <c r="AN83" s="37">
        <f t="shared" si="44"/>
        <v>1.7463126843657821</v>
      </c>
      <c r="AO83" s="13"/>
      <c r="AR83" s="17" t="s">
        <v>8</v>
      </c>
      <c r="AS83" s="17" t="s">
        <v>18</v>
      </c>
      <c r="AT83" s="16" t="s">
        <v>7</v>
      </c>
      <c r="AU83" s="16" t="s">
        <v>0</v>
      </c>
      <c r="AV83" s="14">
        <v>227.2</v>
      </c>
      <c r="AW83" s="19">
        <v>818.8</v>
      </c>
      <c r="AX83" s="13"/>
      <c r="AY83" s="13">
        <f t="shared" si="45"/>
        <v>591.59999999999991</v>
      </c>
      <c r="AZ83" s="46" t="str">
        <f t="shared" si="46"/>
        <v>+ 260%</v>
      </c>
      <c r="BA83" s="37">
        <f t="shared" si="47"/>
        <v>2.6038732394366195</v>
      </c>
      <c r="BB83" s="13"/>
    </row>
    <row r="84" spans="5:54" ht="12" customHeight="1" x14ac:dyDescent="0.15">
      <c r="E84" s="26" t="s">
        <v>12</v>
      </c>
      <c r="F84" s="26" t="s">
        <v>21</v>
      </c>
      <c r="G84" s="27" t="s">
        <v>8</v>
      </c>
      <c r="H84" s="27" t="s">
        <v>18</v>
      </c>
      <c r="I84" s="28">
        <v>1838</v>
      </c>
      <c r="J84" s="42">
        <v>3684.6</v>
      </c>
      <c r="K84" s="29"/>
      <c r="L84" s="29">
        <f t="shared" si="36"/>
        <v>1846.6</v>
      </c>
      <c r="M84" s="45" t="str">
        <f t="shared" si="37"/>
        <v>+ 100%</v>
      </c>
      <c r="N84" s="36">
        <f t="shared" si="38"/>
        <v>1.0046789989118607</v>
      </c>
      <c r="O84" s="29"/>
      <c r="R84" s="26" t="s">
        <v>8</v>
      </c>
      <c r="S84" s="26" t="s">
        <v>18</v>
      </c>
      <c r="T84" s="27" t="s">
        <v>7</v>
      </c>
      <c r="U84" s="27" t="s">
        <v>0</v>
      </c>
      <c r="V84" s="28">
        <v>226</v>
      </c>
      <c r="W84" s="42">
        <v>812.6</v>
      </c>
      <c r="X84" s="29"/>
      <c r="Y84" s="29">
        <f t="shared" si="39"/>
        <v>586.6</v>
      </c>
      <c r="Z84" s="45" t="str">
        <f t="shared" si="40"/>
        <v>+ 260%</v>
      </c>
      <c r="AA84" s="36">
        <f t="shared" si="41"/>
        <v>2.595575221238938</v>
      </c>
      <c r="AB84" s="29"/>
      <c r="AE84" s="26" t="s">
        <v>14</v>
      </c>
      <c r="AF84" s="26" t="s">
        <v>3</v>
      </c>
      <c r="AG84" s="27" t="s">
        <v>12</v>
      </c>
      <c r="AH84" s="27" t="s">
        <v>21</v>
      </c>
      <c r="AI84" s="28">
        <v>539.6</v>
      </c>
      <c r="AJ84" s="42">
        <v>214.2</v>
      </c>
      <c r="AK84" s="29"/>
      <c r="AL84" s="29">
        <f t="shared" si="42"/>
        <v>-325.40000000000003</v>
      </c>
      <c r="AM84" s="45" t="str">
        <f t="shared" si="43"/>
        <v>- 60%</v>
      </c>
      <c r="AN84" s="36">
        <f t="shared" si="44"/>
        <v>-0.60303928836174947</v>
      </c>
      <c r="AO84" s="29"/>
      <c r="AR84" s="26" t="s">
        <v>7</v>
      </c>
      <c r="AS84" s="26" t="s">
        <v>0</v>
      </c>
      <c r="AT84" s="27" t="s">
        <v>12</v>
      </c>
      <c r="AU84" s="27" t="s">
        <v>21</v>
      </c>
      <c r="AV84" s="28">
        <v>2935.4</v>
      </c>
      <c r="AW84" s="42">
        <v>3463.2000000000003</v>
      </c>
      <c r="AX84" s="29"/>
      <c r="AY84" s="29">
        <f t="shared" si="45"/>
        <v>527.80000000000018</v>
      </c>
      <c r="AZ84" s="45" t="str">
        <f t="shared" si="46"/>
        <v>+ 18%</v>
      </c>
      <c r="BA84" s="36">
        <f t="shared" si="47"/>
        <v>0.1798051372896369</v>
      </c>
      <c r="BB84" s="29"/>
    </row>
    <row r="85" spans="5:54" ht="12" customHeight="1" x14ac:dyDescent="0.15">
      <c r="E85" s="20" t="s">
        <v>7</v>
      </c>
      <c r="F85" s="20" t="s">
        <v>0</v>
      </c>
      <c r="G85" s="21" t="s">
        <v>8</v>
      </c>
      <c r="H85" s="21" t="s">
        <v>18</v>
      </c>
      <c r="I85" s="22">
        <v>877.6</v>
      </c>
      <c r="J85" s="24">
        <v>2583.6000000000004</v>
      </c>
      <c r="K85" s="23"/>
      <c r="L85" s="23">
        <f t="shared" si="36"/>
        <v>1706.0000000000005</v>
      </c>
      <c r="M85" s="48" t="str">
        <f t="shared" si="37"/>
        <v>+ 194%</v>
      </c>
      <c r="N85" s="41">
        <f t="shared" si="38"/>
        <v>1.9439380127620789</v>
      </c>
      <c r="O85" s="23"/>
      <c r="R85" s="20" t="s">
        <v>12</v>
      </c>
      <c r="S85" s="20" t="s">
        <v>21</v>
      </c>
      <c r="T85" s="21" t="s">
        <v>8</v>
      </c>
      <c r="U85" s="21" t="s">
        <v>18</v>
      </c>
      <c r="V85" s="22">
        <v>597.79999999999995</v>
      </c>
      <c r="W85" s="24">
        <v>1035.2</v>
      </c>
      <c r="X85" s="23"/>
      <c r="Y85" s="23">
        <v>437.40000000000009</v>
      </c>
      <c r="Z85" s="48" t="str">
        <f t="shared" si="40"/>
        <v>+ 73%</v>
      </c>
      <c r="AA85" s="41">
        <f t="shared" si="41"/>
        <v>0.73168283706925419</v>
      </c>
      <c r="AB85" s="23"/>
      <c r="AE85" s="20" t="s">
        <v>7</v>
      </c>
      <c r="AF85" s="20" t="s">
        <v>0</v>
      </c>
      <c r="AG85" s="21" t="s">
        <v>8</v>
      </c>
      <c r="AH85" s="21" t="s">
        <v>18</v>
      </c>
      <c r="AI85" s="22">
        <v>182</v>
      </c>
      <c r="AJ85" s="24">
        <v>489.6</v>
      </c>
      <c r="AK85" s="23"/>
      <c r="AL85" s="23">
        <f t="shared" si="42"/>
        <v>307.60000000000002</v>
      </c>
      <c r="AM85" s="48" t="str">
        <f t="shared" si="43"/>
        <v>+ 169%</v>
      </c>
      <c r="AN85" s="41">
        <f t="shared" si="44"/>
        <v>1.6901098901098903</v>
      </c>
      <c r="AO85" s="23"/>
      <c r="AR85" s="20" t="s">
        <v>7</v>
      </c>
      <c r="AS85" s="20" t="s">
        <v>0</v>
      </c>
      <c r="AT85" s="21" t="s">
        <v>8</v>
      </c>
      <c r="AU85" s="21" t="s">
        <v>18</v>
      </c>
      <c r="AV85" s="22">
        <v>225</v>
      </c>
      <c r="AW85" s="24">
        <v>668</v>
      </c>
      <c r="AX85" s="23"/>
      <c r="AY85" s="23">
        <f t="shared" si="45"/>
        <v>443</v>
      </c>
      <c r="AZ85" s="48" t="str">
        <f t="shared" si="46"/>
        <v>+ 197%</v>
      </c>
      <c r="BA85" s="41">
        <f t="shared" si="47"/>
        <v>1.9688888888888889</v>
      </c>
      <c r="BB85" s="23"/>
    </row>
  </sheetData>
  <mergeCells count="1">
    <mergeCell ref="A1:C1"/>
  </mergeCells>
  <conditionalFormatting sqref="N7:N76">
    <cfRule type="cellIs" dxfId="639" priority="61" operator="greaterThanOrEqual">
      <formula>0.1</formula>
    </cfRule>
    <cfRule type="cellIs" dxfId="638" priority="62" operator="between">
      <formula>0.05</formula>
      <formula>0.1</formula>
    </cfRule>
    <cfRule type="cellIs" dxfId="637" priority="63" operator="between">
      <formula>-0.05</formula>
      <formula>0.05</formula>
    </cfRule>
    <cfRule type="cellIs" dxfId="636" priority="64" operator="between">
      <formula>-0.05</formula>
      <formula>-0.1</formula>
    </cfRule>
    <cfRule type="cellIs" dxfId="635" priority="65" operator="lessThanOrEqual">
      <formula>-0.1</formula>
    </cfRule>
  </conditionalFormatting>
  <conditionalFormatting sqref="AA7:AA76">
    <cfRule type="cellIs" dxfId="634" priority="56" operator="greaterThanOrEqual">
      <formula>0.1</formula>
    </cfRule>
    <cfRule type="cellIs" dxfId="633" priority="57" operator="between">
      <formula>0.05</formula>
      <formula>0.1</formula>
    </cfRule>
    <cfRule type="cellIs" dxfId="632" priority="58" operator="between">
      <formula>-0.05</formula>
      <formula>0.05</formula>
    </cfRule>
    <cfRule type="cellIs" dxfId="631" priority="59" operator="between">
      <formula>-0.05</formula>
      <formula>-0.1</formula>
    </cfRule>
    <cfRule type="cellIs" dxfId="630" priority="60" operator="lessThanOrEqual">
      <formula>-0.1</formula>
    </cfRule>
  </conditionalFormatting>
  <conditionalFormatting sqref="AN7:AN76">
    <cfRule type="cellIs" dxfId="629" priority="51" operator="greaterThanOrEqual">
      <formula>0.1</formula>
    </cfRule>
    <cfRule type="cellIs" dxfId="628" priority="52" operator="between">
      <formula>0.05</formula>
      <formula>0.1</formula>
    </cfRule>
    <cfRule type="cellIs" dxfId="627" priority="53" operator="between">
      <formula>-0.05</formula>
      <formula>0.05</formula>
    </cfRule>
    <cfRule type="cellIs" dxfId="626" priority="54" operator="between">
      <formula>-0.05</formula>
      <formula>-0.1</formula>
    </cfRule>
    <cfRule type="cellIs" dxfId="625" priority="55" operator="lessThanOrEqual">
      <formula>-0.1</formula>
    </cfRule>
  </conditionalFormatting>
  <conditionalFormatting sqref="BA7:BA76">
    <cfRule type="cellIs" dxfId="624" priority="46" operator="greaterThanOrEqual">
      <formula>0.1</formula>
    </cfRule>
    <cfRule type="cellIs" dxfId="623" priority="47" operator="between">
      <formula>0.05</formula>
      <formula>0.1</formula>
    </cfRule>
    <cfRule type="cellIs" dxfId="622" priority="48" operator="between">
      <formula>-0.05</formula>
      <formula>0.05</formula>
    </cfRule>
    <cfRule type="cellIs" dxfId="621" priority="49" operator="between">
      <formula>-0.05</formula>
      <formula>-0.1</formula>
    </cfRule>
    <cfRule type="cellIs" dxfId="620" priority="50" operator="lessThanOrEqual">
      <formula>-0.1</formula>
    </cfRule>
  </conditionalFormatting>
  <conditionalFormatting sqref="N81:N85">
    <cfRule type="cellIs" dxfId="619" priority="16" operator="greaterThanOrEqual">
      <formula>0.1</formula>
    </cfRule>
    <cfRule type="cellIs" dxfId="618" priority="17" operator="between">
      <formula>0.05</formula>
      <formula>0.1</formula>
    </cfRule>
    <cfRule type="cellIs" dxfId="617" priority="18" operator="between">
      <formula>-0.05</formula>
      <formula>0.05</formula>
    </cfRule>
    <cfRule type="cellIs" dxfId="616" priority="19" operator="between">
      <formula>-0.05</formula>
      <formula>-0.1</formula>
    </cfRule>
    <cfRule type="cellIs" dxfId="615" priority="20" operator="lessThanOrEqual">
      <formula>-0.1</formula>
    </cfRule>
  </conditionalFormatting>
  <conditionalFormatting sqref="AA81:AA85">
    <cfRule type="cellIs" dxfId="614" priority="11" operator="greaterThanOrEqual">
      <formula>0.1</formula>
    </cfRule>
    <cfRule type="cellIs" dxfId="613" priority="12" operator="between">
      <formula>0.05</formula>
      <formula>0.1</formula>
    </cfRule>
    <cfRule type="cellIs" dxfId="612" priority="13" operator="between">
      <formula>-0.05</formula>
      <formula>0.05</formula>
    </cfRule>
    <cfRule type="cellIs" dxfId="611" priority="14" operator="between">
      <formula>-0.05</formula>
      <formula>-0.1</formula>
    </cfRule>
    <cfRule type="cellIs" dxfId="610" priority="15" operator="lessThanOrEqual">
      <formula>-0.1</formula>
    </cfRule>
  </conditionalFormatting>
  <conditionalFormatting sqref="AN81:AN85">
    <cfRule type="cellIs" dxfId="609" priority="6" operator="greaterThanOrEqual">
      <formula>0.1</formula>
    </cfRule>
    <cfRule type="cellIs" dxfId="608" priority="7" operator="between">
      <formula>0.05</formula>
      <formula>0.1</formula>
    </cfRule>
    <cfRule type="cellIs" dxfId="607" priority="8" operator="between">
      <formula>-0.05</formula>
      <formula>0.05</formula>
    </cfRule>
    <cfRule type="cellIs" dxfId="606" priority="9" operator="between">
      <formula>-0.05</formula>
      <formula>-0.1</formula>
    </cfRule>
    <cfRule type="cellIs" dxfId="605" priority="10" operator="lessThanOrEqual">
      <formula>-0.1</formula>
    </cfRule>
  </conditionalFormatting>
  <conditionalFormatting sqref="BA81:BA85">
    <cfRule type="cellIs" dxfId="604" priority="1" operator="greaterThanOrEqual">
      <formula>0.1</formula>
    </cfRule>
    <cfRule type="cellIs" dxfId="603" priority="2" operator="between">
      <formula>0.05</formula>
      <formula>0.1</formula>
    </cfRule>
    <cfRule type="cellIs" dxfId="602" priority="3" operator="between">
      <formula>-0.05</formula>
      <formula>0.05</formula>
    </cfRule>
    <cfRule type="cellIs" dxfId="601" priority="4" operator="between">
      <formula>-0.05</formula>
      <formula>-0.1</formula>
    </cfRule>
    <cfRule type="cellIs" dxfId="60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rowBreaks count="1" manualBreakCount="1">
    <brk id="44" max="55" man="1"/>
  </rowBreaks>
  <colBreaks count="3" manualBreakCount="3">
    <brk id="17" max="84" man="1"/>
    <brk id="30" max="84" man="1"/>
    <brk id="43" max="8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D85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10" width="7.83203125" style="5" customWidth="1"/>
    <col min="11" max="11" width="3.83203125" style="5" customWidth="1"/>
    <col min="12" max="13" width="7.83203125" style="5" customWidth="1"/>
    <col min="14" max="14" width="1" style="5" customWidth="1"/>
    <col min="15" max="15" width="3.83203125" style="5" customWidth="1"/>
    <col min="16" max="17" width="9.33203125" style="5"/>
    <col min="18" max="18" width="3.83203125" style="5" customWidth="1"/>
    <col min="19" max="19" width="11.5" style="5" bestFit="1" customWidth="1"/>
    <col min="20" max="20" width="3.83203125" style="5" customWidth="1"/>
    <col min="21" max="21" width="11.83203125" style="5" customWidth="1"/>
    <col min="22" max="23" width="7.83203125" style="5" customWidth="1"/>
    <col min="24" max="24" width="3.83203125" style="5" customWidth="1"/>
    <col min="25" max="26" width="7.83203125" style="5" customWidth="1"/>
    <col min="27" max="27" width="1" style="5" customWidth="1"/>
    <col min="28" max="28" width="3.83203125" style="5" customWidth="1"/>
    <col min="29" max="30" width="9.33203125" style="5"/>
    <col min="31" max="31" width="3.83203125" style="5" customWidth="1"/>
    <col min="32" max="32" width="11.5" style="5" bestFit="1" customWidth="1"/>
    <col min="33" max="33" width="3.83203125" style="5" customWidth="1"/>
    <col min="34" max="34" width="11.83203125" style="5" customWidth="1"/>
    <col min="35" max="36" width="7.83203125" style="5" customWidth="1"/>
    <col min="37" max="37" width="3.83203125" style="5" customWidth="1"/>
    <col min="38" max="39" width="7.83203125" style="5" customWidth="1"/>
    <col min="40" max="40" width="1" style="5" customWidth="1"/>
    <col min="41" max="41" width="3.83203125" style="5" customWidth="1"/>
    <col min="42" max="43" width="9.33203125" style="5"/>
    <col min="44" max="44" width="3.83203125" style="5" customWidth="1"/>
    <col min="45" max="45" width="11.5" style="5" bestFit="1" customWidth="1"/>
    <col min="46" max="46" width="3.83203125" style="5" customWidth="1"/>
    <col min="47" max="47" width="11.83203125" style="5" customWidth="1"/>
    <col min="48" max="49" width="7.83203125" style="5" customWidth="1"/>
    <col min="50" max="50" width="3.83203125" style="5" customWidth="1"/>
    <col min="51" max="52" width="7.83203125" style="5" customWidth="1"/>
    <col min="53" max="53" width="1" style="5" customWidth="1"/>
    <col min="54" max="54" width="3.83203125" style="5" customWidth="1"/>
    <col min="55" max="16384" width="9.33203125" style="5"/>
  </cols>
  <sheetData>
    <row r="1" spans="1:56" ht="24.95" customHeight="1" x14ac:dyDescent="0.15">
      <c r="A1" s="90" t="s">
        <v>60</v>
      </c>
      <c r="B1" s="90"/>
      <c r="C1" s="90"/>
      <c r="E1" s="8" t="s">
        <v>4</v>
      </c>
      <c r="F1" s="8"/>
      <c r="R1" s="8" t="s">
        <v>4</v>
      </c>
      <c r="S1" s="8"/>
      <c r="AE1" s="8" t="s">
        <v>4</v>
      </c>
      <c r="AF1" s="8"/>
      <c r="AR1" s="8" t="s">
        <v>4</v>
      </c>
      <c r="AS1" s="8"/>
    </row>
    <row r="2" spans="1:56" ht="20.100000000000001" customHeight="1" x14ac:dyDescent="0.15">
      <c r="A2" s="3" t="s">
        <v>5</v>
      </c>
      <c r="B2" s="1"/>
      <c r="C2" s="1"/>
      <c r="E2" s="4" t="s">
        <v>56</v>
      </c>
      <c r="F2" s="4"/>
      <c r="G2" s="9"/>
      <c r="H2" s="9"/>
      <c r="I2" s="6"/>
      <c r="J2" s="6"/>
      <c r="K2" s="6"/>
      <c r="L2" s="6"/>
      <c r="M2" s="6"/>
      <c r="N2" s="6"/>
      <c r="O2" s="6"/>
      <c r="R2" s="4" t="s">
        <v>56</v>
      </c>
      <c r="S2" s="4"/>
      <c r="T2" s="9"/>
      <c r="U2" s="9"/>
      <c r="V2" s="6"/>
      <c r="W2" s="6"/>
      <c r="X2" s="6"/>
      <c r="Y2" s="6"/>
      <c r="Z2" s="6"/>
      <c r="AA2" s="6"/>
      <c r="AB2" s="6"/>
      <c r="AE2" s="4" t="s">
        <v>56</v>
      </c>
      <c r="AF2" s="4"/>
      <c r="AG2" s="9"/>
      <c r="AH2" s="9"/>
      <c r="AI2" s="6"/>
      <c r="AJ2" s="6"/>
      <c r="AK2" s="6"/>
      <c r="AL2" s="6"/>
      <c r="AM2" s="6"/>
      <c r="AN2" s="6"/>
      <c r="AO2" s="6"/>
      <c r="AR2" s="4" t="s">
        <v>56</v>
      </c>
      <c r="AS2" s="4"/>
      <c r="AT2" s="9"/>
      <c r="AU2" s="9"/>
      <c r="AV2" s="6"/>
      <c r="AW2" s="6"/>
      <c r="AX2" s="6"/>
      <c r="AY2" s="6"/>
      <c r="AZ2" s="6"/>
      <c r="BA2" s="6"/>
      <c r="BB2" s="6"/>
    </row>
    <row r="3" spans="1:56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R3" s="4"/>
      <c r="S3" s="4"/>
      <c r="T3" s="9"/>
      <c r="U3" s="9"/>
      <c r="V3" s="6"/>
      <c r="W3" s="6"/>
      <c r="X3" s="6"/>
      <c r="Y3" s="6"/>
      <c r="Z3" s="6"/>
      <c r="AA3" s="6"/>
      <c r="AB3" s="6"/>
      <c r="AE3" s="4"/>
      <c r="AF3" s="4"/>
      <c r="AG3" s="9"/>
      <c r="AH3" s="9"/>
      <c r="AI3" s="6"/>
      <c r="AJ3" s="6"/>
      <c r="AK3" s="6"/>
      <c r="AL3" s="6"/>
      <c r="AM3" s="6"/>
      <c r="AN3" s="6"/>
      <c r="AO3" s="6"/>
      <c r="AR3" s="4"/>
      <c r="AS3" s="4"/>
      <c r="AT3" s="9"/>
      <c r="AU3" s="9"/>
      <c r="AV3" s="6"/>
      <c r="AW3" s="6"/>
      <c r="AX3" s="6"/>
      <c r="AY3" s="6"/>
      <c r="AZ3" s="6"/>
      <c r="BA3" s="6"/>
      <c r="BB3" s="6"/>
    </row>
    <row r="4" spans="1:56" ht="20.100000000000001" customHeight="1" x14ac:dyDescent="0.15">
      <c r="A4" s="3"/>
      <c r="B4" s="1"/>
      <c r="C4" s="1"/>
      <c r="E4" s="69" t="s">
        <v>39</v>
      </c>
      <c r="F4" s="69"/>
      <c r="G4" s="70"/>
      <c r="H4" s="70"/>
      <c r="I4" s="71"/>
      <c r="J4" s="71"/>
      <c r="K4" s="71"/>
      <c r="L4" s="71"/>
      <c r="M4" s="71"/>
      <c r="N4" s="71"/>
      <c r="O4" s="71"/>
      <c r="R4" s="69" t="s">
        <v>40</v>
      </c>
      <c r="S4" s="69"/>
      <c r="T4" s="70"/>
      <c r="U4" s="70"/>
      <c r="V4" s="71"/>
      <c r="W4" s="71"/>
      <c r="X4" s="71"/>
      <c r="Y4" s="71"/>
      <c r="Z4" s="71"/>
      <c r="AA4" s="71"/>
      <c r="AB4" s="71"/>
      <c r="AE4" s="69" t="s">
        <v>41</v>
      </c>
      <c r="AF4" s="69"/>
      <c r="AG4" s="70"/>
      <c r="AH4" s="70"/>
      <c r="AI4" s="71"/>
      <c r="AJ4" s="71"/>
      <c r="AK4" s="71"/>
      <c r="AL4" s="71"/>
      <c r="AM4" s="71"/>
      <c r="AN4" s="71"/>
      <c r="AO4" s="71"/>
      <c r="AR4" s="69" t="s">
        <v>42</v>
      </c>
      <c r="AS4" s="69"/>
      <c r="AT4" s="70"/>
      <c r="AU4" s="70"/>
      <c r="AV4" s="71"/>
      <c r="AW4" s="71"/>
      <c r="AX4" s="71"/>
      <c r="AY4" s="71"/>
      <c r="AZ4" s="71"/>
      <c r="BA4" s="71"/>
      <c r="BB4" s="71"/>
    </row>
    <row r="5" spans="1:56" s="72" customFormat="1" ht="11.45" customHeight="1" x14ac:dyDescent="0.15">
      <c r="E5" s="73"/>
      <c r="F5" s="73"/>
      <c r="G5" s="73"/>
      <c r="H5" s="73"/>
      <c r="I5" s="74"/>
      <c r="J5" s="75"/>
      <c r="K5" s="76"/>
      <c r="L5" s="76"/>
      <c r="M5" s="76"/>
      <c r="N5" s="76"/>
      <c r="O5" s="76"/>
      <c r="R5" s="73"/>
      <c r="S5" s="73"/>
      <c r="T5" s="73"/>
      <c r="U5" s="73"/>
      <c r="V5" s="74"/>
      <c r="W5" s="75"/>
      <c r="X5" s="76"/>
      <c r="Y5" s="76"/>
      <c r="Z5" s="76"/>
      <c r="AA5" s="76"/>
      <c r="AB5" s="76"/>
      <c r="AE5" s="73"/>
      <c r="AF5" s="73"/>
      <c r="AG5" s="73"/>
      <c r="AH5" s="73"/>
      <c r="AI5" s="74"/>
      <c r="AJ5" s="75"/>
      <c r="AK5" s="76"/>
      <c r="AL5" s="76"/>
      <c r="AM5" s="76"/>
      <c r="AN5" s="76"/>
      <c r="AO5" s="76"/>
      <c r="AR5" s="73"/>
      <c r="AS5" s="73"/>
      <c r="AT5" s="73"/>
      <c r="AU5" s="73"/>
      <c r="AV5" s="74"/>
      <c r="AW5" s="75"/>
      <c r="AX5" s="76"/>
      <c r="AY5" s="76"/>
      <c r="AZ5" s="76"/>
      <c r="BA5" s="76"/>
      <c r="BB5" s="76"/>
    </row>
    <row r="6" spans="1:56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0">
        <v>2011</v>
      </c>
      <c r="J6" s="81">
        <v>2016</v>
      </c>
      <c r="K6" s="82" t="s">
        <v>24</v>
      </c>
      <c r="L6" s="82"/>
      <c r="M6" s="82"/>
      <c r="N6" s="82"/>
      <c r="O6" s="82"/>
      <c r="R6" s="78" t="s">
        <v>17</v>
      </c>
      <c r="S6" s="78"/>
      <c r="T6" s="78" t="s">
        <v>6</v>
      </c>
      <c r="U6" s="79"/>
      <c r="V6" s="80">
        <v>2011</v>
      </c>
      <c r="W6" s="81">
        <v>2016</v>
      </c>
      <c r="X6" s="82" t="s">
        <v>24</v>
      </c>
      <c r="Y6" s="82"/>
      <c r="Z6" s="82"/>
      <c r="AA6" s="82"/>
      <c r="AB6" s="82"/>
      <c r="AE6" s="78" t="s">
        <v>17</v>
      </c>
      <c r="AF6" s="78"/>
      <c r="AG6" s="78" t="s">
        <v>6</v>
      </c>
      <c r="AH6" s="79"/>
      <c r="AI6" s="80">
        <v>2011</v>
      </c>
      <c r="AJ6" s="81">
        <v>2016</v>
      </c>
      <c r="AK6" s="82" t="s">
        <v>24</v>
      </c>
      <c r="AL6" s="82"/>
      <c r="AM6" s="82"/>
      <c r="AN6" s="82"/>
      <c r="AO6" s="82"/>
      <c r="AR6" s="78" t="s">
        <v>17</v>
      </c>
      <c r="AS6" s="78"/>
      <c r="AT6" s="78" t="s">
        <v>6</v>
      </c>
      <c r="AU6" s="79"/>
      <c r="AV6" s="80">
        <v>2011</v>
      </c>
      <c r="AW6" s="81">
        <v>2016</v>
      </c>
      <c r="AX6" s="82" t="s">
        <v>24</v>
      </c>
      <c r="AY6" s="82"/>
      <c r="AZ6" s="82"/>
      <c r="BA6" s="82"/>
      <c r="BB6" s="82"/>
    </row>
    <row r="7" spans="1:56" ht="11.45" customHeight="1" x14ac:dyDescent="0.15">
      <c r="A7" s="49" t="s">
        <v>30</v>
      </c>
      <c r="B7" s="50"/>
      <c r="C7" s="50"/>
      <c r="E7" s="10" t="s">
        <v>7</v>
      </c>
      <c r="F7" s="10" t="s">
        <v>0</v>
      </c>
      <c r="G7" s="11" t="s">
        <v>8</v>
      </c>
      <c r="H7" s="11" t="s">
        <v>18</v>
      </c>
      <c r="I7" s="14">
        <v>822.07142857142856</v>
      </c>
      <c r="J7" s="19">
        <v>2269.6428571428573</v>
      </c>
      <c r="K7" s="13"/>
      <c r="L7" s="13">
        <f t="shared" ref="L7:L70" si="0">J7-I7</f>
        <v>1447.5714285714289</v>
      </c>
      <c r="M7" s="46" t="str">
        <f t="shared" ref="M7:M70" si="1">IF(ROUND((J7/I7)*100,0)&gt;100,"+ "&amp;ROUND((J7/I7)*100,0)-100&amp;"%",IF(ROUND((J7/I7)*100,0)&lt;100,"- "&amp;100-ROUND((J7/I7)*100,0)&amp;"%","o"))</f>
        <v>+ 176%</v>
      </c>
      <c r="N7" s="39">
        <f t="shared" ref="N7:N70" si="2">L7/I7</f>
        <v>1.7608827873837871</v>
      </c>
      <c r="O7" s="13"/>
      <c r="R7" s="10" t="s">
        <v>7</v>
      </c>
      <c r="S7" s="10" t="s">
        <v>0</v>
      </c>
      <c r="T7" s="11" t="s">
        <v>8</v>
      </c>
      <c r="U7" s="11" t="s">
        <v>18</v>
      </c>
      <c r="V7" s="18">
        <v>183.85714285714286</v>
      </c>
      <c r="W7" s="12">
        <v>637.5</v>
      </c>
      <c r="X7" s="18"/>
      <c r="Y7" s="12">
        <f t="shared" ref="Y7:Y70" si="3">W7-V7</f>
        <v>453.64285714285711</v>
      </c>
      <c r="Z7" s="44" t="str">
        <f t="shared" ref="Z7:Z70" si="4">IF(ROUND((W7/V7)*100,0)&gt;100,"+ "&amp;ROUND((W7/V7)*100,0)-100&amp;"%",IF(ROUND((W7/V7)*100,0)&lt;100,"- "&amp;100-ROUND((W7/V7)*100,0)&amp;"%","o"))</f>
        <v>+ 247%</v>
      </c>
      <c r="AA7" s="35">
        <f t="shared" ref="AA7:AA70" si="5">Y7/V7</f>
        <v>2.4673659673659669</v>
      </c>
      <c r="AB7" s="12"/>
      <c r="AE7" s="10" t="s">
        <v>7</v>
      </c>
      <c r="AF7" s="10" t="s">
        <v>0</v>
      </c>
      <c r="AG7" s="11" t="s">
        <v>8</v>
      </c>
      <c r="AH7" s="11" t="s">
        <v>18</v>
      </c>
      <c r="AI7" s="18">
        <v>176.71428571428572</v>
      </c>
      <c r="AJ7" s="12">
        <v>461.21428571428567</v>
      </c>
      <c r="AK7" s="18"/>
      <c r="AL7" s="12">
        <f t="shared" ref="AL7:AL70" si="6">AJ7-AI7</f>
        <v>284.49999999999994</v>
      </c>
      <c r="AM7" s="44" t="str">
        <f t="shared" ref="AM7:AM70" si="7">IF(ROUND((AJ7/AI7)*100,0)&gt;100,"+ "&amp;ROUND((AJ7/AI7)*100,0)-100&amp;"%",IF(ROUND((AJ7/AI7)*100,0)&lt;100,"- "&amp;100-ROUND((AJ7/AI7)*100,0)&amp;"%","o"))</f>
        <v>+ 161%</v>
      </c>
      <c r="AN7" s="35">
        <f t="shared" ref="AN7:AN70" si="8">AL7/AI7</f>
        <v>1.6099434114793851</v>
      </c>
      <c r="AO7" s="12"/>
      <c r="AR7" s="10" t="s">
        <v>7</v>
      </c>
      <c r="AS7" s="10" t="s">
        <v>0</v>
      </c>
      <c r="AT7" s="11" t="s">
        <v>8</v>
      </c>
      <c r="AU7" s="11" t="s">
        <v>18</v>
      </c>
      <c r="AV7" s="18">
        <v>220.71428571428572</v>
      </c>
      <c r="AW7" s="12">
        <v>601.78571428571433</v>
      </c>
      <c r="AX7" s="18"/>
      <c r="AY7" s="12">
        <f t="shared" ref="AY7:AY70" si="9">AW7-AV7</f>
        <v>381.07142857142861</v>
      </c>
      <c r="AZ7" s="44" t="str">
        <f t="shared" ref="AZ7:AZ70" si="10">IF(ROUND((AW7/AV7)*100,0)&gt;100,"+ "&amp;ROUND((AW7/AV7)*100,0)-100&amp;"%",IF(ROUND((AW7/AV7)*100,0)&lt;100,"- "&amp;100-ROUND((AW7/AV7)*100,0)&amp;"%","o"))</f>
        <v>+ 173%</v>
      </c>
      <c r="BA7" s="35">
        <f t="shared" ref="BA7:BA70" si="11">AY7/AV7</f>
        <v>1.7265372168284792</v>
      </c>
      <c r="BB7" s="12"/>
      <c r="BD7" s="25"/>
    </row>
    <row r="8" spans="1:56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28">
        <v>23.071428571428569</v>
      </c>
      <c r="J8" s="42">
        <v>226.64285714285717</v>
      </c>
      <c r="K8" s="29"/>
      <c r="L8" s="29">
        <f t="shared" si="0"/>
        <v>203.57142857142861</v>
      </c>
      <c r="M8" s="45" t="str">
        <f t="shared" si="1"/>
        <v>+ 882%</v>
      </c>
      <c r="N8" s="36">
        <f t="shared" si="2"/>
        <v>8.8235294117647083</v>
      </c>
      <c r="O8" s="29"/>
      <c r="R8" s="26"/>
      <c r="S8" s="26"/>
      <c r="T8" s="27" t="s">
        <v>9</v>
      </c>
      <c r="U8" s="27" t="s">
        <v>1</v>
      </c>
      <c r="V8" s="28">
        <v>3.4285714285714284</v>
      </c>
      <c r="W8" s="29">
        <v>53.642857142857139</v>
      </c>
      <c r="X8" s="28"/>
      <c r="Y8" s="29">
        <f t="shared" si="3"/>
        <v>50.214285714285708</v>
      </c>
      <c r="Z8" s="45" t="str">
        <f t="shared" si="4"/>
        <v>+ 1465%</v>
      </c>
      <c r="AA8" s="36">
        <f t="shared" si="5"/>
        <v>14.645833333333332</v>
      </c>
      <c r="AB8" s="29"/>
      <c r="AE8" s="26"/>
      <c r="AF8" s="26"/>
      <c r="AG8" s="27" t="s">
        <v>9</v>
      </c>
      <c r="AH8" s="27" t="s">
        <v>1</v>
      </c>
      <c r="AI8" s="28">
        <v>5</v>
      </c>
      <c r="AJ8" s="29">
        <v>37.785714285714285</v>
      </c>
      <c r="AK8" s="28"/>
      <c r="AL8" s="29">
        <f t="shared" si="6"/>
        <v>32.785714285714285</v>
      </c>
      <c r="AM8" s="45" t="str">
        <f t="shared" si="7"/>
        <v>+ 656%</v>
      </c>
      <c r="AN8" s="36">
        <f t="shared" si="8"/>
        <v>6.5571428571428569</v>
      </c>
      <c r="AO8" s="29"/>
      <c r="AR8" s="26"/>
      <c r="AS8" s="26"/>
      <c r="AT8" s="27" t="s">
        <v>9</v>
      </c>
      <c r="AU8" s="27" t="s">
        <v>1</v>
      </c>
      <c r="AV8" s="28">
        <v>7.3571428571428568</v>
      </c>
      <c r="AW8" s="29">
        <v>75.285714285714278</v>
      </c>
      <c r="AX8" s="28"/>
      <c r="AY8" s="29">
        <f t="shared" si="9"/>
        <v>67.928571428571416</v>
      </c>
      <c r="AZ8" s="45" t="str">
        <f t="shared" si="10"/>
        <v>+ 923%</v>
      </c>
      <c r="BA8" s="36">
        <f t="shared" si="11"/>
        <v>9.2330097087378622</v>
      </c>
      <c r="BB8" s="29"/>
    </row>
    <row r="9" spans="1:56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14">
        <v>17.714285714285712</v>
      </c>
      <c r="J9" s="19">
        <v>36.785714285714285</v>
      </c>
      <c r="K9" s="13"/>
      <c r="L9" s="13">
        <f t="shared" si="0"/>
        <v>19.071428571428573</v>
      </c>
      <c r="M9" s="46" t="str">
        <f t="shared" si="1"/>
        <v>+ 108%</v>
      </c>
      <c r="N9" s="37">
        <f t="shared" si="2"/>
        <v>1.0766129032258067</v>
      </c>
      <c r="O9" s="13"/>
      <c r="R9" s="15"/>
      <c r="S9" s="15"/>
      <c r="T9" s="16" t="s">
        <v>10</v>
      </c>
      <c r="U9" s="16" t="s">
        <v>19</v>
      </c>
      <c r="V9" s="14">
        <v>2.5</v>
      </c>
      <c r="W9" s="13">
        <v>5.4285714285714288</v>
      </c>
      <c r="X9" s="14"/>
      <c r="Y9" s="13">
        <f t="shared" si="3"/>
        <v>2.9285714285714288</v>
      </c>
      <c r="Z9" s="46" t="str">
        <f t="shared" si="4"/>
        <v>+ 117%</v>
      </c>
      <c r="AA9" s="37">
        <f t="shared" si="5"/>
        <v>1.1714285714285715</v>
      </c>
      <c r="AB9" s="13"/>
      <c r="AE9" s="15"/>
      <c r="AF9" s="15"/>
      <c r="AG9" s="16" t="s">
        <v>10</v>
      </c>
      <c r="AH9" s="16" t="s">
        <v>19</v>
      </c>
      <c r="AI9" s="14">
        <v>3.3571428571428572</v>
      </c>
      <c r="AJ9" s="13">
        <v>8.7142857142857153</v>
      </c>
      <c r="AK9" s="14"/>
      <c r="AL9" s="13">
        <f t="shared" si="6"/>
        <v>5.3571428571428577</v>
      </c>
      <c r="AM9" s="46" t="str">
        <f t="shared" si="7"/>
        <v>+ 160%</v>
      </c>
      <c r="AN9" s="37">
        <f t="shared" si="8"/>
        <v>1.595744680851064</v>
      </c>
      <c r="AO9" s="13"/>
      <c r="AR9" s="15"/>
      <c r="AS9" s="15"/>
      <c r="AT9" s="16" t="s">
        <v>10</v>
      </c>
      <c r="AU9" s="16" t="s">
        <v>19</v>
      </c>
      <c r="AV9" s="14">
        <v>7.9285714285714288</v>
      </c>
      <c r="AW9" s="13">
        <v>12.714285714285715</v>
      </c>
      <c r="AX9" s="14"/>
      <c r="AY9" s="13">
        <f t="shared" si="9"/>
        <v>4.7857142857142865</v>
      </c>
      <c r="AZ9" s="46" t="str">
        <f t="shared" si="10"/>
        <v>+ 60%</v>
      </c>
      <c r="BA9" s="37">
        <f t="shared" si="11"/>
        <v>0.60360360360360366</v>
      </c>
      <c r="BB9" s="13"/>
    </row>
    <row r="10" spans="1:56" ht="11.45" customHeight="1" x14ac:dyDescent="0.15">
      <c r="A10" s="2" t="s">
        <v>32</v>
      </c>
      <c r="B10" s="1"/>
      <c r="E10" s="30"/>
      <c r="F10" s="30"/>
      <c r="G10" s="27" t="s">
        <v>11</v>
      </c>
      <c r="H10" s="27" t="s">
        <v>20</v>
      </c>
      <c r="I10" s="28">
        <v>262.21428571428572</v>
      </c>
      <c r="J10" s="42">
        <v>324.78571428571428</v>
      </c>
      <c r="K10" s="29"/>
      <c r="L10" s="29">
        <f t="shared" si="0"/>
        <v>62.571428571428555</v>
      </c>
      <c r="M10" s="45" t="str">
        <f t="shared" si="1"/>
        <v>+ 24%</v>
      </c>
      <c r="N10" s="36">
        <f t="shared" si="2"/>
        <v>0.2386270770907109</v>
      </c>
      <c r="O10" s="29"/>
      <c r="R10" s="30"/>
      <c r="S10" s="30"/>
      <c r="T10" s="27" t="s">
        <v>11</v>
      </c>
      <c r="U10" s="27" t="s">
        <v>20</v>
      </c>
      <c r="V10" s="28">
        <v>29</v>
      </c>
      <c r="W10" s="29">
        <v>47.785714285714285</v>
      </c>
      <c r="X10" s="28"/>
      <c r="Y10" s="29">
        <f t="shared" si="3"/>
        <v>18.785714285714285</v>
      </c>
      <c r="Z10" s="45" t="str">
        <f t="shared" si="4"/>
        <v>+ 65%</v>
      </c>
      <c r="AA10" s="36">
        <f t="shared" si="5"/>
        <v>0.64778325123152702</v>
      </c>
      <c r="AB10" s="29"/>
      <c r="AE10" s="30"/>
      <c r="AF10" s="30"/>
      <c r="AG10" s="27" t="s">
        <v>11</v>
      </c>
      <c r="AH10" s="27" t="s">
        <v>20</v>
      </c>
      <c r="AI10" s="28">
        <v>54.785714285714285</v>
      </c>
      <c r="AJ10" s="29">
        <v>66.785714285714292</v>
      </c>
      <c r="AK10" s="28"/>
      <c r="AL10" s="29">
        <f t="shared" si="6"/>
        <v>12.000000000000007</v>
      </c>
      <c r="AM10" s="45" t="str">
        <f t="shared" si="7"/>
        <v>+ 22%</v>
      </c>
      <c r="AN10" s="36">
        <f t="shared" si="8"/>
        <v>0.21903520208604968</v>
      </c>
      <c r="AO10" s="29"/>
      <c r="AR10" s="30"/>
      <c r="AS10" s="30"/>
      <c r="AT10" s="27" t="s">
        <v>11</v>
      </c>
      <c r="AU10" s="27" t="s">
        <v>20</v>
      </c>
      <c r="AV10" s="28">
        <v>84.357142857142861</v>
      </c>
      <c r="AW10" s="29">
        <v>103.64285714285714</v>
      </c>
      <c r="AX10" s="28"/>
      <c r="AY10" s="29">
        <f t="shared" si="9"/>
        <v>19.285714285714278</v>
      </c>
      <c r="AZ10" s="45" t="str">
        <f t="shared" si="10"/>
        <v>+ 23%</v>
      </c>
      <c r="BA10" s="36">
        <f t="shared" si="11"/>
        <v>0.2286198137171887</v>
      </c>
      <c r="BB10" s="29"/>
    </row>
    <row r="11" spans="1:56" ht="11.45" customHeight="1" x14ac:dyDescent="0.15">
      <c r="A11" s="2" t="s">
        <v>33</v>
      </c>
      <c r="B11" s="1"/>
      <c r="E11" s="17"/>
      <c r="F11" s="17"/>
      <c r="G11" s="16" t="s">
        <v>12</v>
      </c>
      <c r="H11" s="16" t="s">
        <v>21</v>
      </c>
      <c r="I11" s="14">
        <v>10297.5</v>
      </c>
      <c r="J11" s="19">
        <v>12142</v>
      </c>
      <c r="K11" s="13"/>
      <c r="L11" s="13">
        <f t="shared" si="0"/>
        <v>1844.5</v>
      </c>
      <c r="M11" s="46" t="str">
        <f t="shared" si="1"/>
        <v>+ 18%</v>
      </c>
      <c r="N11" s="37">
        <f t="shared" si="2"/>
        <v>0.17912114590920125</v>
      </c>
      <c r="O11" s="13"/>
      <c r="R11" s="17"/>
      <c r="S11" s="17"/>
      <c r="T11" s="16" t="s">
        <v>12</v>
      </c>
      <c r="U11" s="16" t="s">
        <v>21</v>
      </c>
      <c r="V11" s="14">
        <v>1711.1428571428571</v>
      </c>
      <c r="W11" s="13">
        <v>2164.2142857142858</v>
      </c>
      <c r="X11" s="14"/>
      <c r="Y11" s="13">
        <f t="shared" si="3"/>
        <v>453.07142857142867</v>
      </c>
      <c r="Z11" s="46" t="str">
        <f t="shared" si="4"/>
        <v>+ 26%</v>
      </c>
      <c r="AA11" s="37">
        <f t="shared" si="5"/>
        <v>0.26477709133411259</v>
      </c>
      <c r="AB11" s="13"/>
      <c r="AE11" s="17"/>
      <c r="AF11" s="17"/>
      <c r="AG11" s="16" t="s">
        <v>12</v>
      </c>
      <c r="AH11" s="16" t="s">
        <v>21</v>
      </c>
      <c r="AI11" s="14">
        <v>2545.1428571428573</v>
      </c>
      <c r="AJ11" s="13">
        <v>3001.5714285714284</v>
      </c>
      <c r="AK11" s="14"/>
      <c r="AL11" s="13">
        <f t="shared" si="6"/>
        <v>456.4285714285711</v>
      </c>
      <c r="AM11" s="46" t="str">
        <f t="shared" si="7"/>
        <v>+ 18%</v>
      </c>
      <c r="AN11" s="37">
        <f t="shared" si="8"/>
        <v>0.17933318365514131</v>
      </c>
      <c r="AO11" s="13"/>
      <c r="AR11" s="17"/>
      <c r="AS11" s="17"/>
      <c r="AT11" s="16" t="s">
        <v>12</v>
      </c>
      <c r="AU11" s="16" t="s">
        <v>21</v>
      </c>
      <c r="AV11" s="14">
        <v>2783.3571428571431</v>
      </c>
      <c r="AW11" s="13">
        <v>3301.3571428571427</v>
      </c>
      <c r="AX11" s="14"/>
      <c r="AY11" s="13">
        <f t="shared" si="9"/>
        <v>517.99999999999955</v>
      </c>
      <c r="AZ11" s="46" t="str">
        <f t="shared" si="10"/>
        <v>+ 19%</v>
      </c>
      <c r="BA11" s="37">
        <f t="shared" si="11"/>
        <v>0.18610619241922635</v>
      </c>
      <c r="BB11" s="13"/>
    </row>
    <row r="12" spans="1:56" ht="11.45" customHeight="1" x14ac:dyDescent="0.15">
      <c r="A12" s="2" t="s">
        <v>34</v>
      </c>
      <c r="B12" s="1"/>
      <c r="E12" s="26"/>
      <c r="F12" s="26"/>
      <c r="G12" s="27" t="s">
        <v>13</v>
      </c>
      <c r="H12" s="27" t="s">
        <v>2</v>
      </c>
      <c r="I12" s="28">
        <v>253.42857142857142</v>
      </c>
      <c r="J12" s="42">
        <v>535.28571428571433</v>
      </c>
      <c r="K12" s="29"/>
      <c r="L12" s="29">
        <f t="shared" si="0"/>
        <v>281.85714285714289</v>
      </c>
      <c r="M12" s="45" t="str">
        <f t="shared" si="1"/>
        <v>+ 111%</v>
      </c>
      <c r="N12" s="36">
        <f t="shared" si="2"/>
        <v>1.11217587373168</v>
      </c>
      <c r="O12" s="29"/>
      <c r="R12" s="26"/>
      <c r="S12" s="26"/>
      <c r="T12" s="27" t="s">
        <v>13</v>
      </c>
      <c r="U12" s="27" t="s">
        <v>2</v>
      </c>
      <c r="V12" s="28">
        <v>38.928571428571431</v>
      </c>
      <c r="W12" s="29">
        <v>99.785714285714278</v>
      </c>
      <c r="X12" s="28"/>
      <c r="Y12" s="29">
        <f t="shared" si="3"/>
        <v>60.857142857142847</v>
      </c>
      <c r="Z12" s="45" t="str">
        <f t="shared" si="4"/>
        <v>+ 156%</v>
      </c>
      <c r="AA12" s="36">
        <f t="shared" si="5"/>
        <v>1.5633027522935776</v>
      </c>
      <c r="AB12" s="29"/>
      <c r="AE12" s="26"/>
      <c r="AF12" s="26"/>
      <c r="AG12" s="27" t="s">
        <v>13</v>
      </c>
      <c r="AH12" s="27" t="s">
        <v>2</v>
      </c>
      <c r="AI12" s="28">
        <v>54.071428571428569</v>
      </c>
      <c r="AJ12" s="29">
        <v>117.21428571428572</v>
      </c>
      <c r="AK12" s="28"/>
      <c r="AL12" s="29">
        <f t="shared" si="6"/>
        <v>63.142857142857153</v>
      </c>
      <c r="AM12" s="45" t="str">
        <f t="shared" si="7"/>
        <v>+ 117%</v>
      </c>
      <c r="AN12" s="36">
        <f t="shared" si="8"/>
        <v>1.1677675033025101</v>
      </c>
      <c r="AO12" s="29"/>
      <c r="AR12" s="26"/>
      <c r="AS12" s="26"/>
      <c r="AT12" s="27" t="s">
        <v>13</v>
      </c>
      <c r="AU12" s="27" t="s">
        <v>2</v>
      </c>
      <c r="AV12" s="28">
        <v>75.428571428571431</v>
      </c>
      <c r="AW12" s="29">
        <v>176.28571428571428</v>
      </c>
      <c r="AX12" s="28"/>
      <c r="AY12" s="29">
        <f t="shared" si="9"/>
        <v>100.85714285714285</v>
      </c>
      <c r="AZ12" s="45" t="str">
        <f t="shared" si="10"/>
        <v>+ 134%</v>
      </c>
      <c r="BA12" s="36">
        <f t="shared" si="11"/>
        <v>1.3371212121212119</v>
      </c>
      <c r="BB12" s="29"/>
    </row>
    <row r="13" spans="1:56" ht="11.45" customHeight="1" x14ac:dyDescent="0.15">
      <c r="A13" s="2" t="s">
        <v>35</v>
      </c>
      <c r="B13" s="1"/>
      <c r="E13" s="17"/>
      <c r="F13" s="17"/>
      <c r="G13" s="16" t="s">
        <v>14</v>
      </c>
      <c r="H13" s="16" t="s">
        <v>3</v>
      </c>
      <c r="I13" s="14">
        <v>180.57142857142858</v>
      </c>
      <c r="J13" s="19">
        <v>224.64285714285714</v>
      </c>
      <c r="K13" s="13"/>
      <c r="L13" s="13">
        <f t="shared" si="0"/>
        <v>44.071428571428555</v>
      </c>
      <c r="M13" s="46" t="str">
        <f t="shared" si="1"/>
        <v>+ 24%</v>
      </c>
      <c r="N13" s="37">
        <f t="shared" si="2"/>
        <v>0.24406645569620242</v>
      </c>
      <c r="O13" s="13"/>
      <c r="R13" s="17"/>
      <c r="S13" s="17"/>
      <c r="T13" s="16" t="s">
        <v>14</v>
      </c>
      <c r="U13" s="16" t="s">
        <v>3</v>
      </c>
      <c r="V13" s="14">
        <v>24.5</v>
      </c>
      <c r="W13" s="13">
        <v>28.928571428571431</v>
      </c>
      <c r="X13" s="14"/>
      <c r="Y13" s="13">
        <f t="shared" si="3"/>
        <v>4.4285714285714306</v>
      </c>
      <c r="Z13" s="46" t="str">
        <f t="shared" si="4"/>
        <v>+ 18%</v>
      </c>
      <c r="AA13" s="37">
        <f t="shared" si="5"/>
        <v>0.18075801749271145</v>
      </c>
      <c r="AB13" s="13"/>
      <c r="AE13" s="17"/>
      <c r="AF13" s="17"/>
      <c r="AG13" s="16" t="s">
        <v>14</v>
      </c>
      <c r="AH13" s="16" t="s">
        <v>3</v>
      </c>
      <c r="AI13" s="14">
        <v>42.714285714285715</v>
      </c>
      <c r="AJ13" s="13">
        <v>47.071428571428569</v>
      </c>
      <c r="AK13" s="14"/>
      <c r="AL13" s="13">
        <f t="shared" si="6"/>
        <v>4.3571428571428541</v>
      </c>
      <c r="AM13" s="46" t="str">
        <f t="shared" si="7"/>
        <v>+ 10%</v>
      </c>
      <c r="AN13" s="37">
        <f t="shared" si="8"/>
        <v>0.10200668896321063</v>
      </c>
      <c r="AO13" s="13"/>
      <c r="AR13" s="17"/>
      <c r="AS13" s="17"/>
      <c r="AT13" s="16" t="s">
        <v>14</v>
      </c>
      <c r="AU13" s="16" t="s">
        <v>3</v>
      </c>
      <c r="AV13" s="14">
        <v>55.285714285714285</v>
      </c>
      <c r="AW13" s="13">
        <v>74.357142857142861</v>
      </c>
      <c r="AX13" s="14"/>
      <c r="AY13" s="13">
        <f t="shared" si="9"/>
        <v>19.071428571428577</v>
      </c>
      <c r="AZ13" s="46" t="str">
        <f t="shared" si="10"/>
        <v>+ 34%</v>
      </c>
      <c r="BA13" s="37">
        <f t="shared" si="11"/>
        <v>0.34496124031007763</v>
      </c>
      <c r="BB13" s="13"/>
    </row>
    <row r="14" spans="1:56" ht="11.45" customHeight="1" x14ac:dyDescent="0.15">
      <c r="A14" s="2"/>
      <c r="B14" s="1"/>
      <c r="E14" s="31"/>
      <c r="F14" s="31"/>
      <c r="G14" s="32" t="s">
        <v>15</v>
      </c>
      <c r="H14" s="32" t="s">
        <v>22</v>
      </c>
      <c r="I14" s="33">
        <v>440.21428571428572</v>
      </c>
      <c r="J14" s="43">
        <v>410.78571428571428</v>
      </c>
      <c r="K14" s="34"/>
      <c r="L14" s="34">
        <f t="shared" si="0"/>
        <v>-29.428571428571445</v>
      </c>
      <c r="M14" s="47" t="str">
        <f t="shared" si="1"/>
        <v>- 7%</v>
      </c>
      <c r="N14" s="38">
        <f t="shared" si="2"/>
        <v>-6.6850559792308972E-2</v>
      </c>
      <c r="O14" s="34"/>
      <c r="R14" s="31"/>
      <c r="S14" s="31"/>
      <c r="T14" s="32" t="s">
        <v>15</v>
      </c>
      <c r="U14" s="32" t="s">
        <v>22</v>
      </c>
      <c r="V14" s="33">
        <v>68.785714285714278</v>
      </c>
      <c r="W14" s="34">
        <v>63</v>
      </c>
      <c r="X14" s="33"/>
      <c r="Y14" s="34">
        <f t="shared" si="3"/>
        <v>-5.7857142857142776</v>
      </c>
      <c r="Z14" s="47" t="str">
        <f t="shared" si="4"/>
        <v>- 8%</v>
      </c>
      <c r="AA14" s="38">
        <f t="shared" si="5"/>
        <v>-8.4112149532710179E-2</v>
      </c>
      <c r="AB14" s="34"/>
      <c r="AE14" s="31"/>
      <c r="AF14" s="31"/>
      <c r="AG14" s="32" t="s">
        <v>15</v>
      </c>
      <c r="AH14" s="32" t="s">
        <v>22</v>
      </c>
      <c r="AI14" s="33">
        <v>99.428571428571431</v>
      </c>
      <c r="AJ14" s="34">
        <v>92.785714285714278</v>
      </c>
      <c r="AK14" s="33"/>
      <c r="AL14" s="34">
        <f t="shared" si="6"/>
        <v>-6.642857142857153</v>
      </c>
      <c r="AM14" s="47" t="str">
        <f t="shared" si="7"/>
        <v>- 7%</v>
      </c>
      <c r="AN14" s="38">
        <f t="shared" si="8"/>
        <v>-6.6810344827586313E-2</v>
      </c>
      <c r="AO14" s="34"/>
      <c r="AR14" s="31"/>
      <c r="AS14" s="31"/>
      <c r="AT14" s="32" t="s">
        <v>15</v>
      </c>
      <c r="AU14" s="32" t="s">
        <v>22</v>
      </c>
      <c r="AV14" s="33">
        <v>126.64285714285714</v>
      </c>
      <c r="AW14" s="34">
        <v>127.21428571428571</v>
      </c>
      <c r="AX14" s="33"/>
      <c r="AY14" s="34">
        <f t="shared" si="9"/>
        <v>0.5714285714285694</v>
      </c>
      <c r="AZ14" s="47" t="str">
        <f t="shared" si="10"/>
        <v>o</v>
      </c>
      <c r="BA14" s="38">
        <f t="shared" si="11"/>
        <v>4.512126339537491E-3</v>
      </c>
      <c r="BB14" s="34"/>
    </row>
    <row r="15" spans="1:56" ht="11.45" customHeight="1" x14ac:dyDescent="0.15">
      <c r="E15" s="17" t="s">
        <v>8</v>
      </c>
      <c r="F15" s="17" t="s">
        <v>18</v>
      </c>
      <c r="G15" s="16" t="s">
        <v>7</v>
      </c>
      <c r="H15" s="16" t="s">
        <v>0</v>
      </c>
      <c r="I15" s="14">
        <v>802.07142857142856</v>
      </c>
      <c r="J15" s="19">
        <v>2458.9285714285716</v>
      </c>
      <c r="K15" s="13"/>
      <c r="L15" s="13">
        <f t="shared" si="0"/>
        <v>1656.8571428571431</v>
      </c>
      <c r="M15" s="46" t="str">
        <f t="shared" si="1"/>
        <v>+ 207%</v>
      </c>
      <c r="N15" s="39">
        <f t="shared" si="2"/>
        <v>2.0657226823403692</v>
      </c>
      <c r="O15" s="13"/>
      <c r="R15" s="17" t="s">
        <v>8</v>
      </c>
      <c r="S15" s="17" t="s">
        <v>18</v>
      </c>
      <c r="T15" s="16" t="s">
        <v>7</v>
      </c>
      <c r="U15" s="16" t="s">
        <v>0</v>
      </c>
      <c r="V15" s="14">
        <v>189</v>
      </c>
      <c r="W15" s="13">
        <v>640.85714285714289</v>
      </c>
      <c r="X15" s="14"/>
      <c r="Y15" s="13">
        <f t="shared" si="3"/>
        <v>451.85714285714289</v>
      </c>
      <c r="Z15" s="46" t="str">
        <f t="shared" si="4"/>
        <v>+ 239%</v>
      </c>
      <c r="AA15" s="39">
        <f t="shared" si="5"/>
        <v>2.3907785336356766</v>
      </c>
      <c r="AB15" s="13"/>
      <c r="AE15" s="17" t="s">
        <v>8</v>
      </c>
      <c r="AF15" s="17" t="s">
        <v>18</v>
      </c>
      <c r="AG15" s="16" t="s">
        <v>7</v>
      </c>
      <c r="AH15" s="16" t="s">
        <v>0</v>
      </c>
      <c r="AI15" s="14">
        <v>203.57142857142856</v>
      </c>
      <c r="AJ15" s="13">
        <v>528</v>
      </c>
      <c r="AK15" s="14"/>
      <c r="AL15" s="13">
        <f t="shared" si="6"/>
        <v>324.42857142857144</v>
      </c>
      <c r="AM15" s="46" t="str">
        <f t="shared" si="7"/>
        <v>+ 159%</v>
      </c>
      <c r="AN15" s="39">
        <f t="shared" si="8"/>
        <v>1.593684210526316</v>
      </c>
      <c r="AO15" s="13"/>
      <c r="AR15" s="17" t="s">
        <v>8</v>
      </c>
      <c r="AS15" s="17" t="s">
        <v>18</v>
      </c>
      <c r="AT15" s="16" t="s">
        <v>7</v>
      </c>
      <c r="AU15" s="16" t="s">
        <v>0</v>
      </c>
      <c r="AV15" s="14">
        <v>207.57142857142856</v>
      </c>
      <c r="AW15" s="13">
        <v>702.14285714285722</v>
      </c>
      <c r="AX15" s="14"/>
      <c r="AY15" s="13">
        <f t="shared" si="9"/>
        <v>494.57142857142867</v>
      </c>
      <c r="AZ15" s="46" t="str">
        <f t="shared" si="10"/>
        <v>+ 238%</v>
      </c>
      <c r="BA15" s="39">
        <f t="shared" si="11"/>
        <v>2.382656572608397</v>
      </c>
      <c r="BB15" s="13"/>
    </row>
    <row r="16" spans="1:56" ht="11.45" customHeight="1" x14ac:dyDescent="0.15">
      <c r="C16" s="1"/>
      <c r="E16" s="26"/>
      <c r="F16" s="26"/>
      <c r="G16" s="27" t="s">
        <v>9</v>
      </c>
      <c r="H16" s="27" t="s">
        <v>1</v>
      </c>
      <c r="I16" s="28">
        <v>1180.2142857142856</v>
      </c>
      <c r="J16" s="42">
        <v>1246.4285714285713</v>
      </c>
      <c r="K16" s="29"/>
      <c r="L16" s="29">
        <f t="shared" si="0"/>
        <v>66.214285714285779</v>
      </c>
      <c r="M16" s="45" t="str">
        <f t="shared" si="1"/>
        <v>+ 6%</v>
      </c>
      <c r="N16" s="36">
        <f t="shared" si="2"/>
        <v>5.6103613145312654E-2</v>
      </c>
      <c r="O16" s="29"/>
      <c r="R16" s="26"/>
      <c r="S16" s="26"/>
      <c r="T16" s="27" t="s">
        <v>9</v>
      </c>
      <c r="U16" s="27" t="s">
        <v>1</v>
      </c>
      <c r="V16" s="28">
        <v>239.42857142857142</v>
      </c>
      <c r="W16" s="29">
        <v>251.42857142857142</v>
      </c>
      <c r="X16" s="28"/>
      <c r="Y16" s="29">
        <f t="shared" si="3"/>
        <v>12</v>
      </c>
      <c r="Z16" s="45" t="str">
        <f t="shared" si="4"/>
        <v>+ 5%</v>
      </c>
      <c r="AA16" s="36">
        <f t="shared" si="5"/>
        <v>5.0119331742243436E-2</v>
      </c>
      <c r="AB16" s="29"/>
      <c r="AE16" s="26"/>
      <c r="AF16" s="26"/>
      <c r="AG16" s="27" t="s">
        <v>9</v>
      </c>
      <c r="AH16" s="27" t="s">
        <v>1</v>
      </c>
      <c r="AI16" s="28">
        <v>255.71428571428572</v>
      </c>
      <c r="AJ16" s="29">
        <v>300.14285714285717</v>
      </c>
      <c r="AK16" s="28"/>
      <c r="AL16" s="29">
        <f t="shared" si="6"/>
        <v>44.428571428571445</v>
      </c>
      <c r="AM16" s="45" t="str">
        <f t="shared" si="7"/>
        <v>+ 17%</v>
      </c>
      <c r="AN16" s="36">
        <f t="shared" si="8"/>
        <v>0.1737430167597766</v>
      </c>
      <c r="AO16" s="29"/>
      <c r="AR16" s="26"/>
      <c r="AS16" s="26"/>
      <c r="AT16" s="27" t="s">
        <v>9</v>
      </c>
      <c r="AU16" s="27" t="s">
        <v>1</v>
      </c>
      <c r="AV16" s="28">
        <v>364.92857142857144</v>
      </c>
      <c r="AW16" s="29">
        <v>345.28571428571428</v>
      </c>
      <c r="AX16" s="28"/>
      <c r="AY16" s="29">
        <f t="shared" si="9"/>
        <v>-19.642857142857167</v>
      </c>
      <c r="AZ16" s="45" t="str">
        <f t="shared" si="10"/>
        <v>- 5%</v>
      </c>
      <c r="BA16" s="36">
        <f t="shared" si="11"/>
        <v>-5.3826580544137859E-2</v>
      </c>
      <c r="BB16" s="29"/>
    </row>
    <row r="17" spans="3:54" ht="11.45" customHeight="1" x14ac:dyDescent="0.15">
      <c r="C17" s="1"/>
      <c r="E17" s="17"/>
      <c r="F17" s="17"/>
      <c r="G17" s="16" t="s">
        <v>10</v>
      </c>
      <c r="H17" s="16" t="s">
        <v>19</v>
      </c>
      <c r="I17" s="14">
        <v>82.785714285714278</v>
      </c>
      <c r="J17" s="19">
        <v>93.571428571428569</v>
      </c>
      <c r="K17" s="13"/>
      <c r="L17" s="13">
        <f t="shared" si="0"/>
        <v>10.785714285714292</v>
      </c>
      <c r="M17" s="46" t="str">
        <f t="shared" si="1"/>
        <v>+ 13%</v>
      </c>
      <c r="N17" s="37">
        <f t="shared" si="2"/>
        <v>0.13028472821397766</v>
      </c>
      <c r="O17" s="13"/>
      <c r="R17" s="17"/>
      <c r="S17" s="17"/>
      <c r="T17" s="16" t="s">
        <v>10</v>
      </c>
      <c r="U17" s="16" t="s">
        <v>19</v>
      </c>
      <c r="V17" s="14">
        <v>10.857142857142858</v>
      </c>
      <c r="W17" s="13">
        <v>12.5</v>
      </c>
      <c r="X17" s="14"/>
      <c r="Y17" s="13">
        <f t="shared" si="3"/>
        <v>1.6428571428571423</v>
      </c>
      <c r="Z17" s="46" t="str">
        <f t="shared" si="4"/>
        <v>+ 15%</v>
      </c>
      <c r="AA17" s="37">
        <f t="shared" si="5"/>
        <v>0.15131578947368415</v>
      </c>
      <c r="AB17" s="13"/>
      <c r="AE17" s="17"/>
      <c r="AF17" s="17"/>
      <c r="AG17" s="16" t="s">
        <v>10</v>
      </c>
      <c r="AH17" s="16" t="s">
        <v>19</v>
      </c>
      <c r="AI17" s="14">
        <v>23.5</v>
      </c>
      <c r="AJ17" s="13">
        <v>26.285714285714285</v>
      </c>
      <c r="AK17" s="14"/>
      <c r="AL17" s="13">
        <f t="shared" si="6"/>
        <v>2.7857142857142847</v>
      </c>
      <c r="AM17" s="46" t="str">
        <f t="shared" si="7"/>
        <v>+ 12%</v>
      </c>
      <c r="AN17" s="37">
        <f t="shared" si="8"/>
        <v>0.11854103343465042</v>
      </c>
      <c r="AO17" s="13"/>
      <c r="AR17" s="17"/>
      <c r="AS17" s="17"/>
      <c r="AT17" s="16" t="s">
        <v>10</v>
      </c>
      <c r="AU17" s="16" t="s">
        <v>19</v>
      </c>
      <c r="AV17" s="14">
        <v>26.142857142857142</v>
      </c>
      <c r="AW17" s="13">
        <v>34.5</v>
      </c>
      <c r="AX17" s="14"/>
      <c r="AY17" s="13">
        <f t="shared" si="9"/>
        <v>8.3571428571428577</v>
      </c>
      <c r="AZ17" s="46" t="str">
        <f t="shared" si="10"/>
        <v>+ 32%</v>
      </c>
      <c r="BA17" s="37">
        <f t="shared" si="11"/>
        <v>0.31967213114754101</v>
      </c>
      <c r="BB17" s="13"/>
    </row>
    <row r="18" spans="3:54" ht="11.45" customHeight="1" x14ac:dyDescent="0.15">
      <c r="C18" s="1"/>
      <c r="E18" s="26"/>
      <c r="F18" s="26"/>
      <c r="G18" s="27" t="s">
        <v>11</v>
      </c>
      <c r="H18" s="27" t="s">
        <v>20</v>
      </c>
      <c r="I18" s="28">
        <v>618.07142857142856</v>
      </c>
      <c r="J18" s="42">
        <v>627.28571428571422</v>
      </c>
      <c r="K18" s="29"/>
      <c r="L18" s="29">
        <f t="shared" si="0"/>
        <v>9.2142857142856656</v>
      </c>
      <c r="M18" s="45" t="str">
        <f t="shared" si="1"/>
        <v>+ 1%</v>
      </c>
      <c r="N18" s="36">
        <f t="shared" si="2"/>
        <v>1.4908124349936359E-2</v>
      </c>
      <c r="O18" s="29"/>
      <c r="R18" s="26"/>
      <c r="S18" s="26"/>
      <c r="T18" s="27" t="s">
        <v>11</v>
      </c>
      <c r="U18" s="27" t="s">
        <v>20</v>
      </c>
      <c r="V18" s="28">
        <v>103.07142857142857</v>
      </c>
      <c r="W18" s="29">
        <v>89</v>
      </c>
      <c r="X18" s="28"/>
      <c r="Y18" s="29">
        <f t="shared" si="3"/>
        <v>-14.071428571428569</v>
      </c>
      <c r="Z18" s="45" t="str">
        <f t="shared" si="4"/>
        <v>- 14%</v>
      </c>
      <c r="AA18" s="36">
        <f t="shared" si="5"/>
        <v>-0.13652113652113651</v>
      </c>
      <c r="AB18" s="29"/>
      <c r="AE18" s="26"/>
      <c r="AF18" s="26"/>
      <c r="AG18" s="27" t="s">
        <v>11</v>
      </c>
      <c r="AH18" s="27" t="s">
        <v>20</v>
      </c>
      <c r="AI18" s="28">
        <v>117.71428571428571</v>
      </c>
      <c r="AJ18" s="29">
        <v>119.71428571428572</v>
      </c>
      <c r="AK18" s="28"/>
      <c r="AL18" s="29">
        <f t="shared" si="6"/>
        <v>2.0000000000000142</v>
      </c>
      <c r="AM18" s="45" t="str">
        <f t="shared" si="7"/>
        <v>+ 2%</v>
      </c>
      <c r="AN18" s="36">
        <f t="shared" si="8"/>
        <v>1.6990291262136043E-2</v>
      </c>
      <c r="AO18" s="29"/>
      <c r="AR18" s="26"/>
      <c r="AS18" s="26"/>
      <c r="AT18" s="27" t="s">
        <v>11</v>
      </c>
      <c r="AU18" s="27" t="s">
        <v>20</v>
      </c>
      <c r="AV18" s="28">
        <v>220.64285714285714</v>
      </c>
      <c r="AW18" s="29">
        <v>253.92857142857142</v>
      </c>
      <c r="AX18" s="28"/>
      <c r="AY18" s="29">
        <f t="shared" si="9"/>
        <v>33.285714285714278</v>
      </c>
      <c r="AZ18" s="45" t="str">
        <f t="shared" si="10"/>
        <v>+ 15%</v>
      </c>
      <c r="BA18" s="36">
        <f t="shared" si="11"/>
        <v>0.15085788280997084</v>
      </c>
      <c r="BB18" s="29"/>
    </row>
    <row r="19" spans="3:54" ht="11.45" customHeight="1" x14ac:dyDescent="0.15">
      <c r="E19" s="17"/>
      <c r="F19" s="17"/>
      <c r="G19" s="16" t="s">
        <v>12</v>
      </c>
      <c r="H19" s="16" t="s">
        <v>21</v>
      </c>
      <c r="I19" s="14">
        <v>1341.7142857142858</v>
      </c>
      <c r="J19" s="19">
        <v>3195</v>
      </c>
      <c r="K19" s="13"/>
      <c r="L19" s="13">
        <f t="shared" si="0"/>
        <v>1853.2857142857142</v>
      </c>
      <c r="M19" s="46" t="str">
        <f t="shared" si="1"/>
        <v>+ 138%</v>
      </c>
      <c r="N19" s="37">
        <f t="shared" si="2"/>
        <v>1.3812819420783644</v>
      </c>
      <c r="O19" s="13"/>
      <c r="R19" s="17"/>
      <c r="S19" s="17"/>
      <c r="T19" s="16" t="s">
        <v>12</v>
      </c>
      <c r="U19" s="16" t="s">
        <v>21</v>
      </c>
      <c r="V19" s="14">
        <v>294.64285714285717</v>
      </c>
      <c r="W19" s="13">
        <v>769.57142857142867</v>
      </c>
      <c r="X19" s="14"/>
      <c r="Y19" s="13">
        <f t="shared" si="3"/>
        <v>474.9285714285715</v>
      </c>
      <c r="Z19" s="46" t="str">
        <f t="shared" si="4"/>
        <v>+ 161%</v>
      </c>
      <c r="AA19" s="37">
        <f t="shared" si="5"/>
        <v>1.6118787878787879</v>
      </c>
      <c r="AB19" s="13"/>
      <c r="AE19" s="17"/>
      <c r="AF19" s="17"/>
      <c r="AG19" s="16" t="s">
        <v>12</v>
      </c>
      <c r="AH19" s="16" t="s">
        <v>21</v>
      </c>
      <c r="AI19" s="14">
        <v>290.92857142857144</v>
      </c>
      <c r="AJ19" s="13">
        <v>697</v>
      </c>
      <c r="AK19" s="14"/>
      <c r="AL19" s="13">
        <f t="shared" si="6"/>
        <v>406.07142857142856</v>
      </c>
      <c r="AM19" s="46" t="str">
        <f t="shared" si="7"/>
        <v>+ 140%</v>
      </c>
      <c r="AN19" s="37">
        <f t="shared" si="8"/>
        <v>1.3957770684998771</v>
      </c>
      <c r="AO19" s="13"/>
      <c r="AR19" s="17"/>
      <c r="AS19" s="17"/>
      <c r="AT19" s="16" t="s">
        <v>12</v>
      </c>
      <c r="AU19" s="16" t="s">
        <v>21</v>
      </c>
      <c r="AV19" s="14">
        <v>440.71428571428572</v>
      </c>
      <c r="AW19" s="13">
        <v>981.14285714285711</v>
      </c>
      <c r="AX19" s="14"/>
      <c r="AY19" s="13">
        <f t="shared" si="9"/>
        <v>540.42857142857133</v>
      </c>
      <c r="AZ19" s="46" t="str">
        <f t="shared" si="10"/>
        <v>+ 123%</v>
      </c>
      <c r="BA19" s="37">
        <f t="shared" si="11"/>
        <v>1.2262560777957858</v>
      </c>
      <c r="BB19" s="13"/>
    </row>
    <row r="20" spans="3:54" ht="11.45" customHeight="1" x14ac:dyDescent="0.15">
      <c r="E20" s="26"/>
      <c r="F20" s="26"/>
      <c r="G20" s="27" t="s">
        <v>13</v>
      </c>
      <c r="H20" s="27" t="s">
        <v>2</v>
      </c>
      <c r="I20" s="28">
        <v>4335.3571428571431</v>
      </c>
      <c r="J20" s="42">
        <v>3844.4285714285716</v>
      </c>
      <c r="K20" s="29"/>
      <c r="L20" s="29">
        <f t="shared" si="0"/>
        <v>-490.92857142857156</v>
      </c>
      <c r="M20" s="45" t="str">
        <f t="shared" si="1"/>
        <v>- 11%</v>
      </c>
      <c r="N20" s="36">
        <f t="shared" si="2"/>
        <v>-0.11323832276134775</v>
      </c>
      <c r="O20" s="29"/>
      <c r="R20" s="26"/>
      <c r="S20" s="26"/>
      <c r="T20" s="27" t="s">
        <v>13</v>
      </c>
      <c r="U20" s="27" t="s">
        <v>2</v>
      </c>
      <c r="V20" s="28">
        <v>654.92857142857144</v>
      </c>
      <c r="W20" s="29">
        <v>527.57142857142856</v>
      </c>
      <c r="X20" s="28"/>
      <c r="Y20" s="29">
        <f t="shared" si="3"/>
        <v>-127.35714285714289</v>
      </c>
      <c r="Z20" s="45" t="str">
        <f t="shared" si="4"/>
        <v>- 19%</v>
      </c>
      <c r="AA20" s="36">
        <f t="shared" si="5"/>
        <v>-0.19445959210382815</v>
      </c>
      <c r="AB20" s="29"/>
      <c r="AE20" s="26"/>
      <c r="AF20" s="26"/>
      <c r="AG20" s="27" t="s">
        <v>13</v>
      </c>
      <c r="AH20" s="27" t="s">
        <v>2</v>
      </c>
      <c r="AI20" s="28">
        <v>1046.8571428571429</v>
      </c>
      <c r="AJ20" s="29">
        <v>907.64285714285711</v>
      </c>
      <c r="AK20" s="28"/>
      <c r="AL20" s="29">
        <f t="shared" si="6"/>
        <v>-139.21428571428578</v>
      </c>
      <c r="AM20" s="45" t="str">
        <f t="shared" si="7"/>
        <v>- 13%</v>
      </c>
      <c r="AN20" s="36">
        <f t="shared" si="8"/>
        <v>-0.13298307860262015</v>
      </c>
      <c r="AO20" s="29"/>
      <c r="AR20" s="26"/>
      <c r="AS20" s="26"/>
      <c r="AT20" s="27" t="s">
        <v>13</v>
      </c>
      <c r="AU20" s="27" t="s">
        <v>2</v>
      </c>
      <c r="AV20" s="28">
        <v>1397.2142857142858</v>
      </c>
      <c r="AW20" s="29">
        <v>1277.9285714285713</v>
      </c>
      <c r="AX20" s="28"/>
      <c r="AY20" s="29">
        <f t="shared" si="9"/>
        <v>-119.28571428571445</v>
      </c>
      <c r="AZ20" s="45" t="str">
        <f t="shared" si="10"/>
        <v>- 9%</v>
      </c>
      <c r="BA20" s="36">
        <f t="shared" si="11"/>
        <v>-8.5373958386585666E-2</v>
      </c>
      <c r="BB20" s="29"/>
    </row>
    <row r="21" spans="3:54" ht="11.45" customHeight="1" x14ac:dyDescent="0.15">
      <c r="E21" s="17"/>
      <c r="F21" s="17"/>
      <c r="G21" s="16" t="s">
        <v>14</v>
      </c>
      <c r="H21" s="16" t="s">
        <v>3</v>
      </c>
      <c r="I21" s="14">
        <v>782.35714285714266</v>
      </c>
      <c r="J21" s="19">
        <v>279.28571428571428</v>
      </c>
      <c r="K21" s="13"/>
      <c r="L21" s="13">
        <f t="shared" si="0"/>
        <v>-503.07142857142838</v>
      </c>
      <c r="M21" s="46" t="str">
        <f t="shared" si="1"/>
        <v>- 64%</v>
      </c>
      <c r="N21" s="37">
        <f t="shared" si="2"/>
        <v>-0.64302017712042359</v>
      </c>
      <c r="O21" s="13"/>
      <c r="R21" s="17"/>
      <c r="S21" s="17"/>
      <c r="T21" s="16" t="s">
        <v>14</v>
      </c>
      <c r="U21" s="16" t="s">
        <v>3</v>
      </c>
      <c r="V21" s="14">
        <v>180.42857142857142</v>
      </c>
      <c r="W21" s="13">
        <v>38.785714285714292</v>
      </c>
      <c r="X21" s="14"/>
      <c r="Y21" s="13">
        <f t="shared" si="3"/>
        <v>-141.64285714285711</v>
      </c>
      <c r="Z21" s="46" t="str">
        <f t="shared" si="4"/>
        <v>- 79%</v>
      </c>
      <c r="AA21" s="37">
        <f t="shared" si="5"/>
        <v>-0.78503562945368155</v>
      </c>
      <c r="AB21" s="13"/>
      <c r="AE21" s="17"/>
      <c r="AF21" s="17"/>
      <c r="AG21" s="16" t="s">
        <v>14</v>
      </c>
      <c r="AH21" s="16" t="s">
        <v>3</v>
      </c>
      <c r="AI21" s="14">
        <v>170.28571428571428</v>
      </c>
      <c r="AJ21" s="13">
        <v>55.714285714285715</v>
      </c>
      <c r="AK21" s="14"/>
      <c r="AL21" s="13">
        <f t="shared" si="6"/>
        <v>-114.57142857142856</v>
      </c>
      <c r="AM21" s="46" t="str">
        <f t="shared" si="7"/>
        <v>- 67%</v>
      </c>
      <c r="AN21" s="37">
        <f t="shared" si="8"/>
        <v>-0.67281879194630867</v>
      </c>
      <c r="AO21" s="13"/>
      <c r="AR21" s="17"/>
      <c r="AS21" s="17"/>
      <c r="AT21" s="16" t="s">
        <v>14</v>
      </c>
      <c r="AU21" s="16" t="s">
        <v>3</v>
      </c>
      <c r="AV21" s="14">
        <v>221.71428571428572</v>
      </c>
      <c r="AW21" s="13">
        <v>107.85714285714286</v>
      </c>
      <c r="AX21" s="14"/>
      <c r="AY21" s="13">
        <f t="shared" si="9"/>
        <v>-113.85714285714286</v>
      </c>
      <c r="AZ21" s="46" t="str">
        <f t="shared" si="10"/>
        <v>- 51%</v>
      </c>
      <c r="BA21" s="37">
        <f t="shared" si="11"/>
        <v>-0.5135309278350515</v>
      </c>
      <c r="BB21" s="13"/>
    </row>
    <row r="22" spans="3:54" ht="11.45" customHeight="1" x14ac:dyDescent="0.15">
      <c r="E22" s="31"/>
      <c r="F22" s="31"/>
      <c r="G22" s="32" t="s">
        <v>16</v>
      </c>
      <c r="H22" s="32" t="s">
        <v>23</v>
      </c>
      <c r="I22" s="33">
        <v>33.357142857142854</v>
      </c>
      <c r="J22" s="43">
        <v>93.428571428571431</v>
      </c>
      <c r="K22" s="34"/>
      <c r="L22" s="34">
        <f t="shared" si="0"/>
        <v>60.071428571428577</v>
      </c>
      <c r="M22" s="47" t="str">
        <f t="shared" si="1"/>
        <v>+ 180%</v>
      </c>
      <c r="N22" s="38">
        <f t="shared" si="2"/>
        <v>1.8008565310492508</v>
      </c>
      <c r="O22" s="34"/>
      <c r="R22" s="31"/>
      <c r="S22" s="31"/>
      <c r="T22" s="32" t="s">
        <v>16</v>
      </c>
      <c r="U22" s="32" t="s">
        <v>23</v>
      </c>
      <c r="V22" s="33">
        <v>3.8571428571428572</v>
      </c>
      <c r="W22" s="34">
        <v>10.571428571428571</v>
      </c>
      <c r="X22" s="33"/>
      <c r="Y22" s="34">
        <f t="shared" si="3"/>
        <v>6.7142857142857135</v>
      </c>
      <c r="Z22" s="47" t="str">
        <f t="shared" si="4"/>
        <v>+ 174%</v>
      </c>
      <c r="AA22" s="38">
        <f t="shared" si="5"/>
        <v>1.7407407407407405</v>
      </c>
      <c r="AB22" s="34"/>
      <c r="AE22" s="31"/>
      <c r="AF22" s="31"/>
      <c r="AG22" s="32" t="s">
        <v>16</v>
      </c>
      <c r="AH22" s="32" t="s">
        <v>23</v>
      </c>
      <c r="AI22" s="33">
        <v>6</v>
      </c>
      <c r="AJ22" s="34">
        <v>14</v>
      </c>
      <c r="AK22" s="33"/>
      <c r="AL22" s="34">
        <f t="shared" si="6"/>
        <v>8</v>
      </c>
      <c r="AM22" s="47" t="str">
        <f t="shared" si="7"/>
        <v>+ 133%</v>
      </c>
      <c r="AN22" s="38">
        <f t="shared" si="8"/>
        <v>1.3333333333333333</v>
      </c>
      <c r="AO22" s="34"/>
      <c r="AR22" s="31"/>
      <c r="AS22" s="31"/>
      <c r="AT22" s="32" t="s">
        <v>16</v>
      </c>
      <c r="AU22" s="32" t="s">
        <v>23</v>
      </c>
      <c r="AV22" s="33">
        <v>15.928571428571429</v>
      </c>
      <c r="AW22" s="34">
        <v>52.714285714285715</v>
      </c>
      <c r="AX22" s="33"/>
      <c r="AY22" s="34">
        <f t="shared" si="9"/>
        <v>36.785714285714285</v>
      </c>
      <c r="AZ22" s="47" t="str">
        <f t="shared" si="10"/>
        <v>+ 231%</v>
      </c>
      <c r="BA22" s="38">
        <f t="shared" si="11"/>
        <v>2.3094170403587442</v>
      </c>
      <c r="BB22" s="34"/>
    </row>
    <row r="23" spans="3:54" ht="11.45" customHeight="1" x14ac:dyDescent="0.15">
      <c r="E23" s="17" t="s">
        <v>9</v>
      </c>
      <c r="F23" s="17" t="s">
        <v>1</v>
      </c>
      <c r="G23" s="16" t="s">
        <v>7</v>
      </c>
      <c r="H23" s="16" t="s">
        <v>0</v>
      </c>
      <c r="I23" s="14">
        <v>33.285714285714285</v>
      </c>
      <c r="J23" s="19">
        <v>251.28571428571431</v>
      </c>
      <c r="K23" s="13"/>
      <c r="L23" s="13">
        <f t="shared" si="0"/>
        <v>218.00000000000003</v>
      </c>
      <c r="M23" s="46" t="str">
        <f t="shared" si="1"/>
        <v>+ 655%</v>
      </c>
      <c r="N23" s="39">
        <f t="shared" si="2"/>
        <v>6.549356223175967</v>
      </c>
      <c r="O23" s="13"/>
      <c r="R23" s="17" t="s">
        <v>9</v>
      </c>
      <c r="S23" s="17" t="s">
        <v>1</v>
      </c>
      <c r="T23" s="16" t="s">
        <v>7</v>
      </c>
      <c r="U23" s="16" t="s">
        <v>0</v>
      </c>
      <c r="V23" s="14">
        <v>5.9285714285714288</v>
      </c>
      <c r="W23" s="13">
        <v>84.642857142857139</v>
      </c>
      <c r="X23" s="14"/>
      <c r="Y23" s="13">
        <f t="shared" si="3"/>
        <v>78.714285714285708</v>
      </c>
      <c r="Z23" s="46" t="str">
        <f t="shared" si="4"/>
        <v>+ 1328%</v>
      </c>
      <c r="AA23" s="39">
        <f t="shared" si="5"/>
        <v>13.277108433734938</v>
      </c>
      <c r="AB23" s="13"/>
      <c r="AE23" s="17" t="s">
        <v>9</v>
      </c>
      <c r="AF23" s="17" t="s">
        <v>1</v>
      </c>
      <c r="AG23" s="16" t="s">
        <v>7</v>
      </c>
      <c r="AH23" s="16" t="s">
        <v>0</v>
      </c>
      <c r="AI23" s="14">
        <v>10.071428571428571</v>
      </c>
      <c r="AJ23" s="13">
        <v>49.5</v>
      </c>
      <c r="AK23" s="14"/>
      <c r="AL23" s="13">
        <f t="shared" si="6"/>
        <v>39.428571428571431</v>
      </c>
      <c r="AM23" s="46" t="str">
        <f t="shared" si="7"/>
        <v>+ 391%</v>
      </c>
      <c r="AN23" s="39">
        <f t="shared" si="8"/>
        <v>3.9148936170212769</v>
      </c>
      <c r="AO23" s="13"/>
      <c r="AR23" s="17" t="s">
        <v>9</v>
      </c>
      <c r="AS23" s="17" t="s">
        <v>1</v>
      </c>
      <c r="AT23" s="16" t="s">
        <v>7</v>
      </c>
      <c r="AU23" s="16" t="s">
        <v>0</v>
      </c>
      <c r="AV23" s="14">
        <v>7.5</v>
      </c>
      <c r="AW23" s="13">
        <v>61.571428571428562</v>
      </c>
      <c r="AX23" s="14"/>
      <c r="AY23" s="13">
        <f t="shared" si="9"/>
        <v>54.071428571428562</v>
      </c>
      <c r="AZ23" s="46" t="str">
        <f t="shared" si="10"/>
        <v>+ 721%</v>
      </c>
      <c r="BA23" s="39">
        <f t="shared" si="11"/>
        <v>7.2095238095238079</v>
      </c>
      <c r="BB23" s="13"/>
    </row>
    <row r="24" spans="3:54" ht="11.45" customHeight="1" x14ac:dyDescent="0.15">
      <c r="E24" s="26"/>
      <c r="F24" s="26"/>
      <c r="G24" s="27" t="s">
        <v>8</v>
      </c>
      <c r="H24" s="27" t="s">
        <v>18</v>
      </c>
      <c r="I24" s="28">
        <v>1311.3571428571429</v>
      </c>
      <c r="J24" s="42">
        <v>1280.2142857142858</v>
      </c>
      <c r="K24" s="29"/>
      <c r="L24" s="29">
        <f t="shared" si="0"/>
        <v>-31.14285714285711</v>
      </c>
      <c r="M24" s="45" t="str">
        <f t="shared" si="1"/>
        <v>- 2%</v>
      </c>
      <c r="N24" s="36">
        <f t="shared" si="2"/>
        <v>-2.374857018356117E-2</v>
      </c>
      <c r="O24" s="29"/>
      <c r="R24" s="26"/>
      <c r="S24" s="26"/>
      <c r="T24" s="27" t="s">
        <v>8</v>
      </c>
      <c r="U24" s="27" t="s">
        <v>18</v>
      </c>
      <c r="V24" s="28">
        <v>307.35714285714283</v>
      </c>
      <c r="W24" s="29">
        <v>247.28571428571428</v>
      </c>
      <c r="X24" s="28"/>
      <c r="Y24" s="29">
        <f t="shared" si="3"/>
        <v>-60.071428571428555</v>
      </c>
      <c r="Z24" s="45" t="str">
        <f t="shared" si="4"/>
        <v>- 20%</v>
      </c>
      <c r="AA24" s="36">
        <f t="shared" si="5"/>
        <v>-0.19544503834534041</v>
      </c>
      <c r="AB24" s="29"/>
      <c r="AE24" s="26"/>
      <c r="AF24" s="26"/>
      <c r="AG24" s="27" t="s">
        <v>8</v>
      </c>
      <c r="AH24" s="27" t="s">
        <v>18</v>
      </c>
      <c r="AI24" s="28">
        <v>270.14285714285717</v>
      </c>
      <c r="AJ24" s="29">
        <v>311.71428571428572</v>
      </c>
      <c r="AK24" s="28"/>
      <c r="AL24" s="29">
        <f t="shared" si="6"/>
        <v>41.571428571428555</v>
      </c>
      <c r="AM24" s="45" t="str">
        <f t="shared" si="7"/>
        <v>+ 15%</v>
      </c>
      <c r="AN24" s="36">
        <f t="shared" si="8"/>
        <v>0.15388683236382858</v>
      </c>
      <c r="AO24" s="29"/>
      <c r="AR24" s="26"/>
      <c r="AS24" s="26"/>
      <c r="AT24" s="27" t="s">
        <v>8</v>
      </c>
      <c r="AU24" s="27" t="s">
        <v>18</v>
      </c>
      <c r="AV24" s="28">
        <v>377.42857142857144</v>
      </c>
      <c r="AW24" s="29">
        <v>376.85714285714283</v>
      </c>
      <c r="AX24" s="28"/>
      <c r="AY24" s="29">
        <f t="shared" si="9"/>
        <v>-0.57142857142861203</v>
      </c>
      <c r="AZ24" s="45" t="str">
        <f t="shared" si="10"/>
        <v>o</v>
      </c>
      <c r="BA24" s="36">
        <f t="shared" si="11"/>
        <v>-1.5140045420137336E-3</v>
      </c>
      <c r="BB24" s="29"/>
    </row>
    <row r="25" spans="3:54" ht="11.45" customHeight="1" x14ac:dyDescent="0.15">
      <c r="E25" s="17"/>
      <c r="F25" s="17"/>
      <c r="G25" s="16" t="s">
        <v>10</v>
      </c>
      <c r="H25" s="16" t="s">
        <v>19</v>
      </c>
      <c r="I25" s="14">
        <v>411.92857142857144</v>
      </c>
      <c r="J25" s="19">
        <v>449.85714285714283</v>
      </c>
      <c r="K25" s="13"/>
      <c r="L25" s="13">
        <f t="shared" si="0"/>
        <v>37.928571428571388</v>
      </c>
      <c r="M25" s="46" t="str">
        <f t="shared" si="1"/>
        <v>+ 9%</v>
      </c>
      <c r="N25" s="37">
        <f t="shared" si="2"/>
        <v>9.2075602566325548E-2</v>
      </c>
      <c r="O25" s="13"/>
      <c r="R25" s="17"/>
      <c r="S25" s="17"/>
      <c r="T25" s="16" t="s">
        <v>10</v>
      </c>
      <c r="U25" s="16" t="s">
        <v>19</v>
      </c>
      <c r="V25" s="14">
        <v>68.071428571428569</v>
      </c>
      <c r="W25" s="13">
        <v>72</v>
      </c>
      <c r="X25" s="14"/>
      <c r="Y25" s="13">
        <f t="shared" si="3"/>
        <v>3.9285714285714306</v>
      </c>
      <c r="Z25" s="46" t="str">
        <f t="shared" si="4"/>
        <v>+ 6%</v>
      </c>
      <c r="AA25" s="37">
        <f t="shared" si="5"/>
        <v>5.7712486883525739E-2</v>
      </c>
      <c r="AB25" s="13"/>
      <c r="AE25" s="17"/>
      <c r="AF25" s="17"/>
      <c r="AG25" s="16" t="s">
        <v>10</v>
      </c>
      <c r="AH25" s="16" t="s">
        <v>19</v>
      </c>
      <c r="AI25" s="14">
        <v>95.571428571428569</v>
      </c>
      <c r="AJ25" s="13">
        <v>99.714285714285708</v>
      </c>
      <c r="AK25" s="14"/>
      <c r="AL25" s="13">
        <f t="shared" si="6"/>
        <v>4.1428571428571388</v>
      </c>
      <c r="AM25" s="46" t="str">
        <f t="shared" si="7"/>
        <v>+ 4%</v>
      </c>
      <c r="AN25" s="37">
        <f t="shared" si="8"/>
        <v>4.3348281016442412E-2</v>
      </c>
      <c r="AO25" s="13"/>
      <c r="AR25" s="17"/>
      <c r="AS25" s="17"/>
      <c r="AT25" s="16" t="s">
        <v>10</v>
      </c>
      <c r="AU25" s="16" t="s">
        <v>19</v>
      </c>
      <c r="AV25" s="14">
        <v>131.57142857142858</v>
      </c>
      <c r="AW25" s="13">
        <v>153.85714285714286</v>
      </c>
      <c r="AX25" s="14"/>
      <c r="AY25" s="13">
        <f t="shared" si="9"/>
        <v>22.285714285714278</v>
      </c>
      <c r="AZ25" s="46" t="str">
        <f t="shared" si="10"/>
        <v>+ 17%</v>
      </c>
      <c r="BA25" s="37">
        <f t="shared" si="11"/>
        <v>0.16938110749185661</v>
      </c>
      <c r="BB25" s="13"/>
    </row>
    <row r="26" spans="3:54" ht="11.45" customHeight="1" x14ac:dyDescent="0.15">
      <c r="E26" s="26"/>
      <c r="F26" s="26"/>
      <c r="G26" s="27" t="s">
        <v>11</v>
      </c>
      <c r="H26" s="27" t="s">
        <v>20</v>
      </c>
      <c r="I26" s="28">
        <v>110.35714285714285</v>
      </c>
      <c r="J26" s="42">
        <v>186.5</v>
      </c>
      <c r="K26" s="29"/>
      <c r="L26" s="29">
        <f t="shared" si="0"/>
        <v>76.142857142857153</v>
      </c>
      <c r="M26" s="45" t="str">
        <f t="shared" si="1"/>
        <v>+ 69%</v>
      </c>
      <c r="N26" s="36">
        <f t="shared" si="2"/>
        <v>0.6899676375404532</v>
      </c>
      <c r="O26" s="29"/>
      <c r="R26" s="26"/>
      <c r="S26" s="26"/>
      <c r="T26" s="27" t="s">
        <v>11</v>
      </c>
      <c r="U26" s="27" t="s">
        <v>20</v>
      </c>
      <c r="V26" s="28">
        <v>24.071428571428573</v>
      </c>
      <c r="W26" s="29">
        <v>39.5</v>
      </c>
      <c r="X26" s="28"/>
      <c r="Y26" s="29">
        <f t="shared" si="3"/>
        <v>15.428571428571427</v>
      </c>
      <c r="Z26" s="45" t="str">
        <f t="shared" si="4"/>
        <v>+ 64%</v>
      </c>
      <c r="AA26" s="36">
        <f t="shared" si="5"/>
        <v>0.64094955489614236</v>
      </c>
      <c r="AB26" s="29"/>
      <c r="AE26" s="26"/>
      <c r="AF26" s="26"/>
      <c r="AG26" s="27" t="s">
        <v>11</v>
      </c>
      <c r="AH26" s="27" t="s">
        <v>20</v>
      </c>
      <c r="AI26" s="28">
        <v>24</v>
      </c>
      <c r="AJ26" s="29">
        <v>39.285714285714285</v>
      </c>
      <c r="AK26" s="28"/>
      <c r="AL26" s="29">
        <f t="shared" si="6"/>
        <v>15.285714285714285</v>
      </c>
      <c r="AM26" s="45" t="str">
        <f t="shared" si="7"/>
        <v>+ 64%</v>
      </c>
      <c r="AN26" s="36">
        <f t="shared" si="8"/>
        <v>0.63690476190476186</v>
      </c>
      <c r="AO26" s="29"/>
      <c r="AR26" s="26"/>
      <c r="AS26" s="26"/>
      <c r="AT26" s="27" t="s">
        <v>11</v>
      </c>
      <c r="AU26" s="27" t="s">
        <v>20</v>
      </c>
      <c r="AV26" s="28">
        <v>28</v>
      </c>
      <c r="AW26" s="29">
        <v>54.428571428571423</v>
      </c>
      <c r="AX26" s="28"/>
      <c r="AY26" s="29">
        <f t="shared" si="9"/>
        <v>26.428571428571423</v>
      </c>
      <c r="AZ26" s="45" t="str">
        <f t="shared" si="10"/>
        <v>+ 94%</v>
      </c>
      <c r="BA26" s="36">
        <f t="shared" si="11"/>
        <v>0.94387755102040793</v>
      </c>
      <c r="BB26" s="29"/>
    </row>
    <row r="27" spans="3:54" ht="11.45" customHeight="1" x14ac:dyDescent="0.15">
      <c r="E27" s="17"/>
      <c r="F27" s="17"/>
      <c r="G27" s="16" t="s">
        <v>12</v>
      </c>
      <c r="H27" s="16" t="s">
        <v>21</v>
      </c>
      <c r="I27" s="14">
        <v>131</v>
      </c>
      <c r="J27" s="19">
        <v>749.14285714285711</v>
      </c>
      <c r="K27" s="13"/>
      <c r="L27" s="13">
        <f t="shared" si="0"/>
        <v>618.14285714285711</v>
      </c>
      <c r="M27" s="46" t="str">
        <f t="shared" si="1"/>
        <v>+ 472%</v>
      </c>
      <c r="N27" s="37">
        <f t="shared" si="2"/>
        <v>4.7186477644492912</v>
      </c>
      <c r="O27" s="13"/>
      <c r="R27" s="17"/>
      <c r="S27" s="17"/>
      <c r="T27" s="16" t="s">
        <v>12</v>
      </c>
      <c r="U27" s="16" t="s">
        <v>21</v>
      </c>
      <c r="V27" s="14">
        <v>28.142857142857142</v>
      </c>
      <c r="W27" s="13">
        <v>212.5</v>
      </c>
      <c r="X27" s="14"/>
      <c r="Y27" s="13">
        <f t="shared" si="3"/>
        <v>184.35714285714286</v>
      </c>
      <c r="Z27" s="46" t="str">
        <f t="shared" si="4"/>
        <v>+ 655%</v>
      </c>
      <c r="AA27" s="37">
        <f t="shared" si="5"/>
        <v>6.5507614213197973</v>
      </c>
      <c r="AB27" s="13"/>
      <c r="AE27" s="17"/>
      <c r="AF27" s="17"/>
      <c r="AG27" s="16" t="s">
        <v>12</v>
      </c>
      <c r="AH27" s="16" t="s">
        <v>21</v>
      </c>
      <c r="AI27" s="14">
        <v>31.928571428571427</v>
      </c>
      <c r="AJ27" s="13">
        <v>159.64285714285714</v>
      </c>
      <c r="AK27" s="14"/>
      <c r="AL27" s="13">
        <f t="shared" si="6"/>
        <v>127.71428571428571</v>
      </c>
      <c r="AM27" s="46" t="str">
        <f t="shared" si="7"/>
        <v>+ 400%</v>
      </c>
      <c r="AN27" s="37">
        <f t="shared" si="8"/>
        <v>4</v>
      </c>
      <c r="AO27" s="13"/>
      <c r="AR27" s="17"/>
      <c r="AS27" s="17"/>
      <c r="AT27" s="16" t="s">
        <v>12</v>
      </c>
      <c r="AU27" s="16" t="s">
        <v>21</v>
      </c>
      <c r="AV27" s="14">
        <v>33.357142857142854</v>
      </c>
      <c r="AW27" s="13">
        <v>189.35714285714283</v>
      </c>
      <c r="AX27" s="14"/>
      <c r="AY27" s="13">
        <f t="shared" si="9"/>
        <v>155.99999999999997</v>
      </c>
      <c r="AZ27" s="46" t="str">
        <f t="shared" si="10"/>
        <v>+ 468%</v>
      </c>
      <c r="BA27" s="37">
        <f t="shared" si="11"/>
        <v>4.6766595289079227</v>
      </c>
      <c r="BB27" s="13"/>
    </row>
    <row r="28" spans="3:54" ht="11.45" customHeight="1" x14ac:dyDescent="0.15">
      <c r="E28" s="26"/>
      <c r="F28" s="26"/>
      <c r="G28" s="27" t="s">
        <v>13</v>
      </c>
      <c r="H28" s="27" t="s">
        <v>2</v>
      </c>
      <c r="I28" s="28">
        <v>2480</v>
      </c>
      <c r="J28" s="42">
        <v>2172.8571428571427</v>
      </c>
      <c r="K28" s="29"/>
      <c r="L28" s="29">
        <f t="shared" si="0"/>
        <v>-307.14285714285734</v>
      </c>
      <c r="M28" s="45" t="str">
        <f t="shared" si="1"/>
        <v>- 12%</v>
      </c>
      <c r="N28" s="36">
        <f t="shared" si="2"/>
        <v>-0.12384792626728118</v>
      </c>
      <c r="O28" s="29"/>
      <c r="R28" s="26"/>
      <c r="S28" s="26"/>
      <c r="T28" s="27" t="s">
        <v>13</v>
      </c>
      <c r="U28" s="27" t="s">
        <v>2</v>
      </c>
      <c r="V28" s="28">
        <v>415.35714285714283</v>
      </c>
      <c r="W28" s="29">
        <v>353.07142857142856</v>
      </c>
      <c r="X28" s="28"/>
      <c r="Y28" s="29">
        <f t="shared" si="3"/>
        <v>-62.285714285714278</v>
      </c>
      <c r="Z28" s="45" t="str">
        <f t="shared" si="4"/>
        <v>- 15%</v>
      </c>
      <c r="AA28" s="36">
        <f t="shared" si="5"/>
        <v>-0.14995700773860704</v>
      </c>
      <c r="AB28" s="29"/>
      <c r="AE28" s="26"/>
      <c r="AF28" s="26"/>
      <c r="AG28" s="27" t="s">
        <v>13</v>
      </c>
      <c r="AH28" s="27" t="s">
        <v>2</v>
      </c>
      <c r="AI28" s="28">
        <v>587</v>
      </c>
      <c r="AJ28" s="29">
        <v>545.57142857142856</v>
      </c>
      <c r="AK28" s="28"/>
      <c r="AL28" s="29">
        <f t="shared" si="6"/>
        <v>-41.428571428571445</v>
      </c>
      <c r="AM28" s="45" t="str">
        <f t="shared" si="7"/>
        <v>- 7%</v>
      </c>
      <c r="AN28" s="36">
        <f t="shared" si="8"/>
        <v>-7.0576782672183036E-2</v>
      </c>
      <c r="AO28" s="29"/>
      <c r="AR28" s="26"/>
      <c r="AS28" s="26"/>
      <c r="AT28" s="27" t="s">
        <v>13</v>
      </c>
      <c r="AU28" s="27" t="s">
        <v>2</v>
      </c>
      <c r="AV28" s="28">
        <v>709.14285714285711</v>
      </c>
      <c r="AW28" s="29">
        <v>624.78571428571433</v>
      </c>
      <c r="AX28" s="28"/>
      <c r="AY28" s="29">
        <f t="shared" si="9"/>
        <v>-84.357142857142776</v>
      </c>
      <c r="AZ28" s="45" t="str">
        <f t="shared" si="10"/>
        <v>- 12%</v>
      </c>
      <c r="BA28" s="36">
        <f t="shared" si="11"/>
        <v>-0.11895648670427064</v>
      </c>
      <c r="BB28" s="29"/>
    </row>
    <row r="29" spans="3:54" ht="11.45" customHeight="1" x14ac:dyDescent="0.15">
      <c r="E29" s="17"/>
      <c r="F29" s="17"/>
      <c r="G29" s="16" t="s">
        <v>14</v>
      </c>
      <c r="H29" s="16" t="s">
        <v>3</v>
      </c>
      <c r="I29" s="14">
        <v>96.857142857142847</v>
      </c>
      <c r="J29" s="19">
        <v>74.142857142857139</v>
      </c>
      <c r="K29" s="13"/>
      <c r="L29" s="13">
        <f t="shared" si="0"/>
        <v>-22.714285714285708</v>
      </c>
      <c r="M29" s="46" t="str">
        <f t="shared" si="1"/>
        <v>- 23%</v>
      </c>
      <c r="N29" s="37">
        <f t="shared" si="2"/>
        <v>-0.23451327433628313</v>
      </c>
      <c r="O29" s="13"/>
      <c r="R29" s="17"/>
      <c r="S29" s="17"/>
      <c r="T29" s="16" t="s">
        <v>14</v>
      </c>
      <c r="U29" s="16" t="s">
        <v>3</v>
      </c>
      <c r="V29" s="14">
        <v>18.5</v>
      </c>
      <c r="W29" s="13">
        <v>11.142857142857144</v>
      </c>
      <c r="X29" s="14"/>
      <c r="Y29" s="13">
        <f t="shared" si="3"/>
        <v>-7.3571428571428559</v>
      </c>
      <c r="Z29" s="46" t="str">
        <f t="shared" si="4"/>
        <v>- 40%</v>
      </c>
      <c r="AA29" s="37">
        <f t="shared" si="5"/>
        <v>-0.39768339768339761</v>
      </c>
      <c r="AB29" s="13"/>
      <c r="AE29" s="17"/>
      <c r="AF29" s="17"/>
      <c r="AG29" s="16" t="s">
        <v>14</v>
      </c>
      <c r="AH29" s="16" t="s">
        <v>3</v>
      </c>
      <c r="AI29" s="14">
        <v>21.285714285714285</v>
      </c>
      <c r="AJ29" s="13">
        <v>18.642857142857142</v>
      </c>
      <c r="AK29" s="14"/>
      <c r="AL29" s="13">
        <f t="shared" si="6"/>
        <v>-2.6428571428571423</v>
      </c>
      <c r="AM29" s="46" t="str">
        <f t="shared" si="7"/>
        <v>- 12%</v>
      </c>
      <c r="AN29" s="37">
        <f t="shared" si="8"/>
        <v>-0.12416107382550334</v>
      </c>
      <c r="AO29" s="13"/>
      <c r="AR29" s="17"/>
      <c r="AS29" s="17"/>
      <c r="AT29" s="16" t="s">
        <v>14</v>
      </c>
      <c r="AU29" s="16" t="s">
        <v>3</v>
      </c>
      <c r="AV29" s="14">
        <v>26.285714285714285</v>
      </c>
      <c r="AW29" s="13">
        <v>22.428571428571427</v>
      </c>
      <c r="AX29" s="14"/>
      <c r="AY29" s="13">
        <f t="shared" si="9"/>
        <v>-3.8571428571428577</v>
      </c>
      <c r="AZ29" s="46" t="str">
        <f t="shared" si="10"/>
        <v>- 15%</v>
      </c>
      <c r="BA29" s="37">
        <f t="shared" si="11"/>
        <v>-0.14673913043478262</v>
      </c>
      <c r="BB29" s="13"/>
    </row>
    <row r="30" spans="3:54" ht="11.45" customHeight="1" x14ac:dyDescent="0.15">
      <c r="E30" s="31"/>
      <c r="F30" s="31"/>
      <c r="G30" s="32" t="s">
        <v>16</v>
      </c>
      <c r="H30" s="32" t="s">
        <v>23</v>
      </c>
      <c r="I30" s="33">
        <v>19.714285714285715</v>
      </c>
      <c r="J30" s="43">
        <v>35.142857142857146</v>
      </c>
      <c r="K30" s="34"/>
      <c r="L30" s="34">
        <f t="shared" si="0"/>
        <v>15.428571428571431</v>
      </c>
      <c r="M30" s="47" t="str">
        <f t="shared" si="1"/>
        <v>+ 78%</v>
      </c>
      <c r="N30" s="38">
        <f t="shared" si="2"/>
        <v>0.78260869565217395</v>
      </c>
      <c r="O30" s="34"/>
      <c r="R30" s="31"/>
      <c r="S30" s="31"/>
      <c r="T30" s="32" t="s">
        <v>16</v>
      </c>
      <c r="U30" s="32" t="s">
        <v>23</v>
      </c>
      <c r="V30" s="33">
        <v>3.2857142857142856</v>
      </c>
      <c r="W30" s="34">
        <v>9.0714285714285712</v>
      </c>
      <c r="X30" s="33"/>
      <c r="Y30" s="34">
        <f t="shared" si="3"/>
        <v>5.7857142857142856</v>
      </c>
      <c r="Z30" s="47" t="str">
        <f t="shared" si="4"/>
        <v>+ 176%</v>
      </c>
      <c r="AA30" s="38">
        <f t="shared" si="5"/>
        <v>1.7608695652173914</v>
      </c>
      <c r="AB30" s="34"/>
      <c r="AE30" s="31"/>
      <c r="AF30" s="31"/>
      <c r="AG30" s="32" t="s">
        <v>16</v>
      </c>
      <c r="AH30" s="32" t="s">
        <v>23</v>
      </c>
      <c r="AI30" s="33">
        <v>6.2857142857142856</v>
      </c>
      <c r="AJ30" s="34">
        <v>6.4285714285714288</v>
      </c>
      <c r="AK30" s="33"/>
      <c r="AL30" s="34">
        <f t="shared" si="6"/>
        <v>0.14285714285714324</v>
      </c>
      <c r="AM30" s="47" t="str">
        <f t="shared" si="7"/>
        <v>+ 2%</v>
      </c>
      <c r="AN30" s="38">
        <f t="shared" si="8"/>
        <v>2.2727272727272787E-2</v>
      </c>
      <c r="AO30" s="34"/>
      <c r="AR30" s="31"/>
      <c r="AS30" s="31"/>
      <c r="AT30" s="32" t="s">
        <v>16</v>
      </c>
      <c r="AU30" s="32" t="s">
        <v>23</v>
      </c>
      <c r="AV30" s="33">
        <v>6</v>
      </c>
      <c r="AW30" s="34">
        <v>12.071428571428571</v>
      </c>
      <c r="AX30" s="33"/>
      <c r="AY30" s="34">
        <f t="shared" si="9"/>
        <v>6.0714285714285712</v>
      </c>
      <c r="AZ30" s="47" t="str">
        <f t="shared" si="10"/>
        <v>+ 101%</v>
      </c>
      <c r="BA30" s="38">
        <f t="shared" si="11"/>
        <v>1.0119047619047619</v>
      </c>
      <c r="BB30" s="34"/>
    </row>
    <row r="31" spans="3:54" ht="11.45" customHeight="1" x14ac:dyDescent="0.15">
      <c r="E31" s="17" t="s">
        <v>10</v>
      </c>
      <c r="F31" s="17" t="s">
        <v>19</v>
      </c>
      <c r="G31" s="16" t="s">
        <v>7</v>
      </c>
      <c r="H31" s="16" t="s">
        <v>0</v>
      </c>
      <c r="I31" s="14">
        <v>19.642857142857146</v>
      </c>
      <c r="J31" s="19">
        <v>42.142857142857146</v>
      </c>
      <c r="K31" s="13"/>
      <c r="L31" s="13">
        <f t="shared" si="0"/>
        <v>22.5</v>
      </c>
      <c r="M31" s="46" t="str">
        <f t="shared" si="1"/>
        <v>+ 115%</v>
      </c>
      <c r="N31" s="39">
        <f t="shared" si="2"/>
        <v>1.1454545454545453</v>
      </c>
      <c r="O31" s="13"/>
      <c r="R31" s="17" t="s">
        <v>10</v>
      </c>
      <c r="S31" s="17" t="s">
        <v>19</v>
      </c>
      <c r="T31" s="16" t="s">
        <v>7</v>
      </c>
      <c r="U31" s="16" t="s">
        <v>0</v>
      </c>
      <c r="V31" s="14">
        <v>7.7142857142857144</v>
      </c>
      <c r="W31" s="13">
        <v>18.285714285714285</v>
      </c>
      <c r="X31" s="14"/>
      <c r="Y31" s="13">
        <f t="shared" si="3"/>
        <v>10.571428571428569</v>
      </c>
      <c r="Z31" s="46" t="str">
        <f t="shared" si="4"/>
        <v>+ 137%</v>
      </c>
      <c r="AA31" s="39">
        <f t="shared" si="5"/>
        <v>1.37037037037037</v>
      </c>
      <c r="AB31" s="13"/>
      <c r="AE31" s="17" t="s">
        <v>10</v>
      </c>
      <c r="AF31" s="17" t="s">
        <v>19</v>
      </c>
      <c r="AG31" s="16" t="s">
        <v>7</v>
      </c>
      <c r="AH31" s="16" t="s">
        <v>0</v>
      </c>
      <c r="AI31" s="14">
        <v>4.2142857142857144</v>
      </c>
      <c r="AJ31" s="13">
        <v>8.9285714285714288</v>
      </c>
      <c r="AK31" s="14"/>
      <c r="AL31" s="13">
        <f t="shared" si="6"/>
        <v>4.7142857142857144</v>
      </c>
      <c r="AM31" s="46" t="str">
        <f t="shared" si="7"/>
        <v>+ 112%</v>
      </c>
      <c r="AN31" s="39">
        <f t="shared" si="8"/>
        <v>1.1186440677966101</v>
      </c>
      <c r="AO31" s="13"/>
      <c r="AR31" s="17" t="s">
        <v>10</v>
      </c>
      <c r="AS31" s="17" t="s">
        <v>19</v>
      </c>
      <c r="AT31" s="16" t="s">
        <v>7</v>
      </c>
      <c r="AU31" s="16" t="s">
        <v>0</v>
      </c>
      <c r="AV31" s="14">
        <v>3.4285714285714288</v>
      </c>
      <c r="AW31" s="13">
        <v>7.3571428571428577</v>
      </c>
      <c r="AX31" s="14"/>
      <c r="AY31" s="13">
        <f t="shared" si="9"/>
        <v>3.9285714285714288</v>
      </c>
      <c r="AZ31" s="46" t="str">
        <f t="shared" si="10"/>
        <v>+ 115%</v>
      </c>
      <c r="BA31" s="39">
        <f t="shared" si="11"/>
        <v>1.1458333333333333</v>
      </c>
      <c r="BB31" s="13"/>
    </row>
    <row r="32" spans="3:54" ht="11.45" customHeight="1" x14ac:dyDescent="0.15">
      <c r="E32" s="26"/>
      <c r="F32" s="26"/>
      <c r="G32" s="27" t="s">
        <v>8</v>
      </c>
      <c r="H32" s="27" t="s">
        <v>18</v>
      </c>
      <c r="I32" s="28">
        <v>72.928571428571431</v>
      </c>
      <c r="J32" s="42">
        <v>66.928571428571431</v>
      </c>
      <c r="K32" s="29"/>
      <c r="L32" s="29">
        <f t="shared" si="0"/>
        <v>-6</v>
      </c>
      <c r="M32" s="45" t="str">
        <f t="shared" si="1"/>
        <v>- 8%</v>
      </c>
      <c r="N32" s="36">
        <f t="shared" si="2"/>
        <v>-8.2272282076395684E-2</v>
      </c>
      <c r="O32" s="29"/>
      <c r="R32" s="26"/>
      <c r="S32" s="26"/>
      <c r="T32" s="27" t="s">
        <v>8</v>
      </c>
      <c r="U32" s="27" t="s">
        <v>18</v>
      </c>
      <c r="V32" s="28">
        <v>15.142857142857142</v>
      </c>
      <c r="W32" s="29">
        <v>12.357142857142858</v>
      </c>
      <c r="X32" s="28"/>
      <c r="Y32" s="29">
        <f t="shared" si="3"/>
        <v>-2.7857142857142847</v>
      </c>
      <c r="Z32" s="45" t="str">
        <f t="shared" si="4"/>
        <v>- 18%</v>
      </c>
      <c r="AA32" s="36">
        <f t="shared" si="5"/>
        <v>-0.18396226415094333</v>
      </c>
      <c r="AB32" s="29"/>
      <c r="AE32" s="26"/>
      <c r="AF32" s="26"/>
      <c r="AG32" s="27" t="s">
        <v>8</v>
      </c>
      <c r="AH32" s="27" t="s">
        <v>18</v>
      </c>
      <c r="AI32" s="28">
        <v>18.5</v>
      </c>
      <c r="AJ32" s="29">
        <v>18.714285714285715</v>
      </c>
      <c r="AK32" s="28"/>
      <c r="AL32" s="29">
        <f t="shared" si="6"/>
        <v>0.2142857142857153</v>
      </c>
      <c r="AM32" s="45" t="str">
        <f t="shared" si="7"/>
        <v>+ 1%</v>
      </c>
      <c r="AN32" s="36">
        <f t="shared" si="8"/>
        <v>1.1583011583011638E-2</v>
      </c>
      <c r="AO32" s="29"/>
      <c r="AR32" s="26"/>
      <c r="AS32" s="26"/>
      <c r="AT32" s="27" t="s">
        <v>8</v>
      </c>
      <c r="AU32" s="27" t="s">
        <v>18</v>
      </c>
      <c r="AV32" s="28">
        <v>22</v>
      </c>
      <c r="AW32" s="29">
        <v>20.357142857142858</v>
      </c>
      <c r="AX32" s="28"/>
      <c r="AY32" s="29">
        <f t="shared" si="9"/>
        <v>-1.6428571428571423</v>
      </c>
      <c r="AZ32" s="45" t="str">
        <f t="shared" si="10"/>
        <v>- 7%</v>
      </c>
      <c r="BA32" s="36">
        <f t="shared" si="11"/>
        <v>-7.4675324675324659E-2</v>
      </c>
      <c r="BB32" s="29"/>
    </row>
    <row r="33" spans="1:54" ht="11.45" customHeight="1" x14ac:dyDescent="0.15">
      <c r="E33" s="17"/>
      <c r="F33" s="17"/>
      <c r="G33" s="16" t="s">
        <v>9</v>
      </c>
      <c r="H33" s="16" t="s">
        <v>1</v>
      </c>
      <c r="I33" s="14">
        <v>417.14285714285711</v>
      </c>
      <c r="J33" s="19">
        <v>437.14285714285717</v>
      </c>
      <c r="K33" s="13"/>
      <c r="L33" s="13">
        <f t="shared" si="0"/>
        <v>20.000000000000057</v>
      </c>
      <c r="M33" s="46" t="str">
        <f t="shared" si="1"/>
        <v>+ 5%</v>
      </c>
      <c r="N33" s="37">
        <f t="shared" si="2"/>
        <v>4.7945205479452198E-2</v>
      </c>
      <c r="O33" s="13"/>
      <c r="R33" s="17"/>
      <c r="S33" s="17"/>
      <c r="T33" s="16" t="s">
        <v>9</v>
      </c>
      <c r="U33" s="16" t="s">
        <v>1</v>
      </c>
      <c r="V33" s="14">
        <v>100.85714285714286</v>
      </c>
      <c r="W33" s="13">
        <v>114.35714285714286</v>
      </c>
      <c r="X33" s="14"/>
      <c r="Y33" s="13">
        <f t="shared" si="3"/>
        <v>13.5</v>
      </c>
      <c r="Z33" s="46" t="str">
        <f t="shared" si="4"/>
        <v>+ 13%</v>
      </c>
      <c r="AA33" s="37">
        <f t="shared" si="5"/>
        <v>0.13385269121813032</v>
      </c>
      <c r="AB33" s="13"/>
      <c r="AE33" s="17"/>
      <c r="AF33" s="17"/>
      <c r="AG33" s="16" t="s">
        <v>9</v>
      </c>
      <c r="AH33" s="16" t="s">
        <v>1</v>
      </c>
      <c r="AI33" s="14">
        <v>86.928571428571431</v>
      </c>
      <c r="AJ33" s="13">
        <v>93.357142857142861</v>
      </c>
      <c r="AK33" s="14"/>
      <c r="AL33" s="13">
        <f t="shared" si="6"/>
        <v>6.4285714285714306</v>
      </c>
      <c r="AM33" s="46" t="str">
        <f t="shared" si="7"/>
        <v>+ 7%</v>
      </c>
      <c r="AN33" s="37">
        <f t="shared" si="8"/>
        <v>7.3952341824157788E-2</v>
      </c>
      <c r="AO33" s="13"/>
      <c r="AR33" s="17"/>
      <c r="AS33" s="17"/>
      <c r="AT33" s="16" t="s">
        <v>9</v>
      </c>
      <c r="AU33" s="16" t="s">
        <v>1</v>
      </c>
      <c r="AV33" s="14">
        <v>121.5</v>
      </c>
      <c r="AW33" s="13">
        <v>122.57142857142857</v>
      </c>
      <c r="AX33" s="14"/>
      <c r="AY33" s="13">
        <f t="shared" si="9"/>
        <v>1.0714285714285694</v>
      </c>
      <c r="AZ33" s="46" t="str">
        <f t="shared" si="10"/>
        <v>+ 1%</v>
      </c>
      <c r="BA33" s="37">
        <f t="shared" si="11"/>
        <v>8.8183421516754689E-3</v>
      </c>
      <c r="BB33" s="13"/>
    </row>
    <row r="34" spans="1:54" ht="11.45" customHeight="1" x14ac:dyDescent="0.15">
      <c r="E34" s="26"/>
      <c r="F34" s="26"/>
      <c r="G34" s="27" t="s">
        <v>11</v>
      </c>
      <c r="H34" s="27" t="s">
        <v>20</v>
      </c>
      <c r="I34" s="28">
        <v>9.0714285714285712</v>
      </c>
      <c r="J34" s="42">
        <v>31.214285714285715</v>
      </c>
      <c r="K34" s="29"/>
      <c r="L34" s="29">
        <f t="shared" si="0"/>
        <v>22.142857142857146</v>
      </c>
      <c r="M34" s="45" t="str">
        <f t="shared" si="1"/>
        <v>+ 244%</v>
      </c>
      <c r="N34" s="36">
        <f t="shared" si="2"/>
        <v>2.4409448818897643</v>
      </c>
      <c r="O34" s="29"/>
      <c r="R34" s="26"/>
      <c r="S34" s="26"/>
      <c r="T34" s="27" t="s">
        <v>11</v>
      </c>
      <c r="U34" s="27" t="s">
        <v>20</v>
      </c>
      <c r="V34" s="28">
        <v>2.4285714285714284</v>
      </c>
      <c r="W34" s="29">
        <v>9.2142857142857135</v>
      </c>
      <c r="X34" s="28"/>
      <c r="Y34" s="29">
        <f t="shared" si="3"/>
        <v>6.7857142857142847</v>
      </c>
      <c r="Z34" s="45" t="str">
        <f t="shared" si="4"/>
        <v>+ 279%</v>
      </c>
      <c r="AA34" s="36">
        <f t="shared" si="5"/>
        <v>2.7941176470588234</v>
      </c>
      <c r="AB34" s="29"/>
      <c r="AE34" s="26"/>
      <c r="AF34" s="26"/>
      <c r="AG34" s="27" t="s">
        <v>11</v>
      </c>
      <c r="AH34" s="27" t="s">
        <v>20</v>
      </c>
      <c r="AI34" s="28">
        <v>2.0714285714285716</v>
      </c>
      <c r="AJ34" s="29">
        <v>5.5</v>
      </c>
      <c r="AK34" s="28"/>
      <c r="AL34" s="29">
        <f t="shared" si="6"/>
        <v>3.4285714285714284</v>
      </c>
      <c r="AM34" s="45" t="str">
        <f t="shared" si="7"/>
        <v>+ 166%</v>
      </c>
      <c r="AN34" s="36">
        <f t="shared" si="8"/>
        <v>1.6551724137931032</v>
      </c>
      <c r="AO34" s="29"/>
      <c r="AR34" s="26"/>
      <c r="AS34" s="26"/>
      <c r="AT34" s="27" t="s">
        <v>11</v>
      </c>
      <c r="AU34" s="27" t="s">
        <v>20</v>
      </c>
      <c r="AV34" s="28">
        <v>2.4285714285714284</v>
      </c>
      <c r="AW34" s="29">
        <v>11.642857142857142</v>
      </c>
      <c r="AX34" s="28"/>
      <c r="AY34" s="29">
        <f t="shared" si="9"/>
        <v>9.2142857142857135</v>
      </c>
      <c r="AZ34" s="45" t="str">
        <f t="shared" si="10"/>
        <v>+ 379%</v>
      </c>
      <c r="BA34" s="36">
        <f t="shared" si="11"/>
        <v>3.7941176470588234</v>
      </c>
      <c r="BB34" s="29"/>
    </row>
    <row r="35" spans="1:54" ht="11.45" customHeight="1" x14ac:dyDescent="0.15">
      <c r="E35" s="17"/>
      <c r="F35" s="17"/>
      <c r="G35" s="16" t="s">
        <v>12</v>
      </c>
      <c r="H35" s="16" t="s">
        <v>21</v>
      </c>
      <c r="I35" s="14">
        <v>30.999999999999993</v>
      </c>
      <c r="J35" s="19">
        <v>95.428571428571431</v>
      </c>
      <c r="K35" s="13"/>
      <c r="L35" s="13">
        <f t="shared" si="0"/>
        <v>64.428571428571445</v>
      </c>
      <c r="M35" s="46" t="str">
        <f t="shared" si="1"/>
        <v>+ 208%</v>
      </c>
      <c r="N35" s="37">
        <f t="shared" si="2"/>
        <v>2.0783410138248857</v>
      </c>
      <c r="O35" s="13"/>
      <c r="R35" s="17"/>
      <c r="S35" s="17"/>
      <c r="T35" s="16" t="s">
        <v>12</v>
      </c>
      <c r="U35" s="16" t="s">
        <v>21</v>
      </c>
      <c r="V35" s="14">
        <v>8.3571428571428577</v>
      </c>
      <c r="W35" s="13">
        <v>39.5</v>
      </c>
      <c r="X35" s="14"/>
      <c r="Y35" s="13">
        <f t="shared" si="3"/>
        <v>31.142857142857142</v>
      </c>
      <c r="Z35" s="46" t="str">
        <f t="shared" si="4"/>
        <v>+ 373%</v>
      </c>
      <c r="AA35" s="37">
        <f t="shared" si="5"/>
        <v>3.7264957264957261</v>
      </c>
      <c r="AB35" s="13"/>
      <c r="AE35" s="17"/>
      <c r="AF35" s="17"/>
      <c r="AG35" s="16" t="s">
        <v>12</v>
      </c>
      <c r="AH35" s="16" t="s">
        <v>21</v>
      </c>
      <c r="AI35" s="14">
        <v>9.3571428571428577</v>
      </c>
      <c r="AJ35" s="13">
        <v>14.071428571428571</v>
      </c>
      <c r="AK35" s="14"/>
      <c r="AL35" s="13">
        <f t="shared" si="6"/>
        <v>4.7142857142857135</v>
      </c>
      <c r="AM35" s="46" t="str">
        <f t="shared" si="7"/>
        <v>+ 50%</v>
      </c>
      <c r="AN35" s="37">
        <f t="shared" si="8"/>
        <v>0.50381679389312961</v>
      </c>
      <c r="AO35" s="13"/>
      <c r="AR35" s="17"/>
      <c r="AS35" s="17"/>
      <c r="AT35" s="16" t="s">
        <v>12</v>
      </c>
      <c r="AU35" s="16" t="s">
        <v>21</v>
      </c>
      <c r="AV35" s="14">
        <v>6.9285714285714288</v>
      </c>
      <c r="AW35" s="13">
        <v>23.285714285714285</v>
      </c>
      <c r="AX35" s="14"/>
      <c r="AY35" s="13">
        <f t="shared" si="9"/>
        <v>16.357142857142854</v>
      </c>
      <c r="AZ35" s="46" t="str">
        <f t="shared" si="10"/>
        <v>+ 236%</v>
      </c>
      <c r="BA35" s="37">
        <f t="shared" si="11"/>
        <v>2.3608247422680408</v>
      </c>
      <c r="BB35" s="13"/>
    </row>
    <row r="36" spans="1:54" ht="11.45" customHeight="1" x14ac:dyDescent="0.15">
      <c r="E36" s="26"/>
      <c r="F36" s="26"/>
      <c r="G36" s="27" t="s">
        <v>13</v>
      </c>
      <c r="H36" s="27" t="s">
        <v>2</v>
      </c>
      <c r="I36" s="28">
        <v>939.00000000000011</v>
      </c>
      <c r="J36" s="42">
        <v>812.71428571428567</v>
      </c>
      <c r="K36" s="29"/>
      <c r="L36" s="29">
        <f t="shared" si="0"/>
        <v>-126.28571428571445</v>
      </c>
      <c r="M36" s="45" t="str">
        <f t="shared" si="1"/>
        <v>- 13%</v>
      </c>
      <c r="N36" s="36">
        <f t="shared" si="2"/>
        <v>-0.1344895785790356</v>
      </c>
      <c r="O36" s="29"/>
      <c r="R36" s="26"/>
      <c r="S36" s="26"/>
      <c r="T36" s="27" t="s">
        <v>13</v>
      </c>
      <c r="U36" s="27" t="s">
        <v>2</v>
      </c>
      <c r="V36" s="28">
        <v>162.92857142857142</v>
      </c>
      <c r="W36" s="29">
        <v>138.28571428571428</v>
      </c>
      <c r="X36" s="28"/>
      <c r="Y36" s="29">
        <f t="shared" si="3"/>
        <v>-24.642857142857139</v>
      </c>
      <c r="Z36" s="45" t="str">
        <f t="shared" si="4"/>
        <v>- 15%</v>
      </c>
      <c r="AA36" s="36">
        <f t="shared" si="5"/>
        <v>-0.15124945199473913</v>
      </c>
      <c r="AB36" s="29"/>
      <c r="AE36" s="26"/>
      <c r="AF36" s="26"/>
      <c r="AG36" s="27" t="s">
        <v>13</v>
      </c>
      <c r="AH36" s="27" t="s">
        <v>2</v>
      </c>
      <c r="AI36" s="28">
        <v>204.64285714285714</v>
      </c>
      <c r="AJ36" s="29">
        <v>195</v>
      </c>
      <c r="AK36" s="28"/>
      <c r="AL36" s="29">
        <f t="shared" si="6"/>
        <v>-9.6428571428571388</v>
      </c>
      <c r="AM36" s="45" t="str">
        <f t="shared" si="7"/>
        <v>- 5%</v>
      </c>
      <c r="AN36" s="36">
        <f t="shared" si="8"/>
        <v>-4.712041884816752E-2</v>
      </c>
      <c r="AO36" s="29"/>
      <c r="AR36" s="26"/>
      <c r="AS36" s="26"/>
      <c r="AT36" s="27" t="s">
        <v>13</v>
      </c>
      <c r="AU36" s="27" t="s">
        <v>2</v>
      </c>
      <c r="AV36" s="28">
        <v>295.5</v>
      </c>
      <c r="AW36" s="29">
        <v>253.57142857142858</v>
      </c>
      <c r="AX36" s="28"/>
      <c r="AY36" s="29">
        <f t="shared" si="9"/>
        <v>-41.928571428571416</v>
      </c>
      <c r="AZ36" s="45" t="str">
        <f t="shared" si="10"/>
        <v>- 14%</v>
      </c>
      <c r="BA36" s="36">
        <f t="shared" si="11"/>
        <v>-0.14189025864152763</v>
      </c>
      <c r="BB36" s="29"/>
    </row>
    <row r="37" spans="1:54" ht="11.45" customHeight="1" x14ac:dyDescent="0.15">
      <c r="E37" s="20"/>
      <c r="F37" s="20"/>
      <c r="G37" s="21" t="s">
        <v>14</v>
      </c>
      <c r="H37" s="21" t="s">
        <v>3</v>
      </c>
      <c r="I37" s="22">
        <v>88.571428571428584</v>
      </c>
      <c r="J37" s="24">
        <v>54.071428571428569</v>
      </c>
      <c r="K37" s="23"/>
      <c r="L37" s="23">
        <f t="shared" si="0"/>
        <v>-34.500000000000014</v>
      </c>
      <c r="M37" s="48" t="str">
        <f t="shared" si="1"/>
        <v>- 39%</v>
      </c>
      <c r="N37" s="41">
        <f t="shared" si="2"/>
        <v>-0.38951612903225818</v>
      </c>
      <c r="O37" s="23"/>
      <c r="R37" s="20"/>
      <c r="S37" s="20"/>
      <c r="T37" s="21" t="s">
        <v>14</v>
      </c>
      <c r="U37" s="21" t="s">
        <v>3</v>
      </c>
      <c r="V37" s="22">
        <v>30.857142857142858</v>
      </c>
      <c r="W37" s="23">
        <v>18</v>
      </c>
      <c r="X37" s="22"/>
      <c r="Y37" s="23">
        <f t="shared" si="3"/>
        <v>-12.857142857142858</v>
      </c>
      <c r="Z37" s="48" t="str">
        <f t="shared" si="4"/>
        <v>- 42%</v>
      </c>
      <c r="AA37" s="41">
        <f t="shared" si="5"/>
        <v>-0.41666666666666669</v>
      </c>
      <c r="AB37" s="23"/>
      <c r="AE37" s="20"/>
      <c r="AF37" s="20"/>
      <c r="AG37" s="21" t="s">
        <v>14</v>
      </c>
      <c r="AH37" s="21" t="s">
        <v>3</v>
      </c>
      <c r="AI37" s="22">
        <v>14.357142857142858</v>
      </c>
      <c r="AJ37" s="23">
        <v>8.4285714285714288</v>
      </c>
      <c r="AK37" s="22"/>
      <c r="AL37" s="23">
        <f t="shared" si="6"/>
        <v>-5.9285714285714288</v>
      </c>
      <c r="AM37" s="48" t="str">
        <f t="shared" si="7"/>
        <v>- 41%</v>
      </c>
      <c r="AN37" s="41">
        <f t="shared" si="8"/>
        <v>-0.41293532338308458</v>
      </c>
      <c r="AO37" s="23"/>
      <c r="AR37" s="20"/>
      <c r="AS37" s="20"/>
      <c r="AT37" s="21" t="s">
        <v>14</v>
      </c>
      <c r="AU37" s="21" t="s">
        <v>3</v>
      </c>
      <c r="AV37" s="22">
        <v>23.428571428571427</v>
      </c>
      <c r="AW37" s="23">
        <v>17.071428571428573</v>
      </c>
      <c r="AX37" s="22"/>
      <c r="AY37" s="23">
        <f t="shared" si="9"/>
        <v>-6.3571428571428541</v>
      </c>
      <c r="AZ37" s="48" t="str">
        <f t="shared" si="10"/>
        <v>- 27%</v>
      </c>
      <c r="BA37" s="41">
        <f t="shared" si="11"/>
        <v>-0.27134146341463405</v>
      </c>
      <c r="BB37" s="23"/>
    </row>
    <row r="38" spans="1:54" ht="11.45" customHeight="1" x14ac:dyDescent="0.15">
      <c r="E38" s="26" t="s">
        <v>11</v>
      </c>
      <c r="F38" s="26" t="s">
        <v>20</v>
      </c>
      <c r="G38" s="27" t="s">
        <v>7</v>
      </c>
      <c r="H38" s="27" t="s">
        <v>0</v>
      </c>
      <c r="I38" s="28">
        <v>329.35714285714278</v>
      </c>
      <c r="J38" s="42">
        <v>458.57142857142856</v>
      </c>
      <c r="K38" s="29"/>
      <c r="L38" s="29">
        <f t="shared" si="0"/>
        <v>129.21428571428578</v>
      </c>
      <c r="M38" s="45" t="str">
        <f t="shared" si="1"/>
        <v>+ 39%</v>
      </c>
      <c r="N38" s="40">
        <f t="shared" si="2"/>
        <v>0.39232270657124296</v>
      </c>
      <c r="O38" s="29"/>
      <c r="R38" s="26" t="s">
        <v>11</v>
      </c>
      <c r="S38" s="26" t="s">
        <v>20</v>
      </c>
      <c r="T38" s="27" t="s">
        <v>7</v>
      </c>
      <c r="U38" s="27" t="s">
        <v>0</v>
      </c>
      <c r="V38" s="28">
        <v>75.714285714285708</v>
      </c>
      <c r="W38" s="29">
        <v>111.28571428571429</v>
      </c>
      <c r="X38" s="28"/>
      <c r="Y38" s="29">
        <f t="shared" si="3"/>
        <v>35.571428571428584</v>
      </c>
      <c r="Z38" s="45" t="str">
        <f t="shared" si="4"/>
        <v>+ 47%</v>
      </c>
      <c r="AA38" s="40">
        <f t="shared" si="5"/>
        <v>0.46981132075471715</v>
      </c>
      <c r="AB38" s="29"/>
      <c r="AE38" s="26" t="s">
        <v>11</v>
      </c>
      <c r="AF38" s="26" t="s">
        <v>20</v>
      </c>
      <c r="AG38" s="27" t="s">
        <v>7</v>
      </c>
      <c r="AH38" s="27" t="s">
        <v>0</v>
      </c>
      <c r="AI38" s="28">
        <v>85</v>
      </c>
      <c r="AJ38" s="29">
        <v>109.78571428571429</v>
      </c>
      <c r="AK38" s="28"/>
      <c r="AL38" s="29">
        <f t="shared" si="6"/>
        <v>24.785714285714292</v>
      </c>
      <c r="AM38" s="45" t="str">
        <f t="shared" si="7"/>
        <v>+ 29%</v>
      </c>
      <c r="AN38" s="40">
        <f t="shared" si="8"/>
        <v>0.29159663865546226</v>
      </c>
      <c r="AO38" s="29"/>
      <c r="AR38" s="26" t="s">
        <v>11</v>
      </c>
      <c r="AS38" s="26" t="s">
        <v>20</v>
      </c>
      <c r="AT38" s="27" t="s">
        <v>7</v>
      </c>
      <c r="AU38" s="27" t="s">
        <v>0</v>
      </c>
      <c r="AV38" s="28">
        <v>82.285714285714292</v>
      </c>
      <c r="AW38" s="29">
        <v>116.21428571428571</v>
      </c>
      <c r="AX38" s="28"/>
      <c r="AY38" s="29">
        <f t="shared" si="9"/>
        <v>33.928571428571416</v>
      </c>
      <c r="AZ38" s="45" t="str">
        <f t="shared" si="10"/>
        <v>+ 41%</v>
      </c>
      <c r="BA38" s="40">
        <f t="shared" si="11"/>
        <v>0.41232638888888873</v>
      </c>
      <c r="BB38" s="29"/>
    </row>
    <row r="39" spans="1:54" ht="11.45" customHeight="1" x14ac:dyDescent="0.15">
      <c r="E39" s="17"/>
      <c r="F39" s="17"/>
      <c r="G39" s="16" t="s">
        <v>8</v>
      </c>
      <c r="H39" s="16" t="s">
        <v>18</v>
      </c>
      <c r="I39" s="14">
        <v>566.92857142857144</v>
      </c>
      <c r="J39" s="19">
        <v>715.78571428571433</v>
      </c>
      <c r="K39" s="13"/>
      <c r="L39" s="13">
        <f t="shared" si="0"/>
        <v>148.85714285714289</v>
      </c>
      <c r="M39" s="46" t="str">
        <f t="shared" si="1"/>
        <v>+ 26%</v>
      </c>
      <c r="N39" s="37">
        <f t="shared" si="2"/>
        <v>0.26256772080131036</v>
      </c>
      <c r="O39" s="13"/>
      <c r="R39" s="17"/>
      <c r="S39" s="17"/>
      <c r="T39" s="16" t="s">
        <v>8</v>
      </c>
      <c r="U39" s="16" t="s">
        <v>18</v>
      </c>
      <c r="V39" s="14">
        <v>168.28571428571428</v>
      </c>
      <c r="W39" s="13">
        <v>236</v>
      </c>
      <c r="X39" s="14"/>
      <c r="Y39" s="13">
        <f t="shared" si="3"/>
        <v>67.714285714285722</v>
      </c>
      <c r="Z39" s="46" t="str">
        <f t="shared" si="4"/>
        <v>+ 40%</v>
      </c>
      <c r="AA39" s="37">
        <f t="shared" si="5"/>
        <v>0.40237691001697801</v>
      </c>
      <c r="AB39" s="13"/>
      <c r="AE39" s="17"/>
      <c r="AF39" s="17"/>
      <c r="AG39" s="16" t="s">
        <v>8</v>
      </c>
      <c r="AH39" s="16" t="s">
        <v>18</v>
      </c>
      <c r="AI39" s="14">
        <v>122.92857142857143</v>
      </c>
      <c r="AJ39" s="13">
        <v>148.64285714285714</v>
      </c>
      <c r="AK39" s="14"/>
      <c r="AL39" s="13">
        <f t="shared" si="6"/>
        <v>25.714285714285708</v>
      </c>
      <c r="AM39" s="46" t="str">
        <f t="shared" si="7"/>
        <v>+ 21%</v>
      </c>
      <c r="AN39" s="37">
        <f t="shared" si="8"/>
        <v>0.20918070889018006</v>
      </c>
      <c r="AO39" s="13"/>
      <c r="AR39" s="17"/>
      <c r="AS39" s="17"/>
      <c r="AT39" s="16" t="s">
        <v>8</v>
      </c>
      <c r="AU39" s="16" t="s">
        <v>18</v>
      </c>
      <c r="AV39" s="14">
        <v>143.64285714285714</v>
      </c>
      <c r="AW39" s="13">
        <v>176.14285714285717</v>
      </c>
      <c r="AX39" s="14"/>
      <c r="AY39" s="13">
        <f t="shared" si="9"/>
        <v>32.500000000000028</v>
      </c>
      <c r="AZ39" s="46" t="str">
        <f t="shared" si="10"/>
        <v>+ 23%</v>
      </c>
      <c r="BA39" s="37">
        <f t="shared" si="11"/>
        <v>0.22625559423172573</v>
      </c>
      <c r="BB39" s="13"/>
    </row>
    <row r="40" spans="1:54" ht="11.45" customHeight="1" x14ac:dyDescent="0.15">
      <c r="E40" s="26"/>
      <c r="F40" s="26"/>
      <c r="G40" s="27" t="s">
        <v>9</v>
      </c>
      <c r="H40" s="27" t="s">
        <v>1</v>
      </c>
      <c r="I40" s="28">
        <v>90.928571428571431</v>
      </c>
      <c r="J40" s="42">
        <v>209.64285714285714</v>
      </c>
      <c r="K40" s="29"/>
      <c r="L40" s="29">
        <f t="shared" si="0"/>
        <v>118.71428571428571</v>
      </c>
      <c r="M40" s="45" t="str">
        <f t="shared" si="1"/>
        <v>+ 131%</v>
      </c>
      <c r="N40" s="36">
        <f t="shared" si="2"/>
        <v>1.3055773762765122</v>
      </c>
      <c r="O40" s="29"/>
      <c r="R40" s="26"/>
      <c r="S40" s="26"/>
      <c r="T40" s="27" t="s">
        <v>9</v>
      </c>
      <c r="U40" s="27" t="s">
        <v>1</v>
      </c>
      <c r="V40" s="28">
        <v>12.571428571428571</v>
      </c>
      <c r="W40" s="29">
        <v>44.428571428571431</v>
      </c>
      <c r="X40" s="28"/>
      <c r="Y40" s="29">
        <f t="shared" si="3"/>
        <v>31.857142857142861</v>
      </c>
      <c r="Z40" s="45" t="str">
        <f t="shared" si="4"/>
        <v>+ 253%</v>
      </c>
      <c r="AA40" s="36">
        <f t="shared" si="5"/>
        <v>2.5340909090909096</v>
      </c>
      <c r="AB40" s="29"/>
      <c r="AE40" s="26"/>
      <c r="AF40" s="26"/>
      <c r="AG40" s="27" t="s">
        <v>9</v>
      </c>
      <c r="AH40" s="27" t="s">
        <v>1</v>
      </c>
      <c r="AI40" s="28">
        <v>23.428571428571427</v>
      </c>
      <c r="AJ40" s="29">
        <v>48.571428571428569</v>
      </c>
      <c r="AK40" s="28"/>
      <c r="AL40" s="29">
        <f t="shared" si="6"/>
        <v>25.142857142857142</v>
      </c>
      <c r="AM40" s="45" t="str">
        <f t="shared" si="7"/>
        <v>+ 107%</v>
      </c>
      <c r="AN40" s="36">
        <f t="shared" si="8"/>
        <v>1.0731707317073171</v>
      </c>
      <c r="AO40" s="29"/>
      <c r="AR40" s="26"/>
      <c r="AS40" s="26"/>
      <c r="AT40" s="27" t="s">
        <v>9</v>
      </c>
      <c r="AU40" s="27" t="s">
        <v>1</v>
      </c>
      <c r="AV40" s="28">
        <v>28.571428571428573</v>
      </c>
      <c r="AW40" s="29">
        <v>64.785714285714292</v>
      </c>
      <c r="AX40" s="28"/>
      <c r="AY40" s="29">
        <f t="shared" si="9"/>
        <v>36.214285714285722</v>
      </c>
      <c r="AZ40" s="45" t="str">
        <f t="shared" si="10"/>
        <v>+ 127%</v>
      </c>
      <c r="BA40" s="36">
        <f t="shared" si="11"/>
        <v>1.2675000000000003</v>
      </c>
      <c r="BB40" s="29"/>
    </row>
    <row r="41" spans="1:54" ht="11.45" customHeight="1" x14ac:dyDescent="0.15">
      <c r="E41" s="17"/>
      <c r="F41" s="17"/>
      <c r="G41" s="16" t="s">
        <v>10</v>
      </c>
      <c r="H41" s="16" t="s">
        <v>19</v>
      </c>
      <c r="I41" s="14">
        <v>11</v>
      </c>
      <c r="J41" s="19">
        <v>25</v>
      </c>
      <c r="K41" s="13"/>
      <c r="L41" s="13">
        <f t="shared" si="0"/>
        <v>14</v>
      </c>
      <c r="M41" s="46" t="str">
        <f t="shared" si="1"/>
        <v>+ 127%</v>
      </c>
      <c r="N41" s="37">
        <f t="shared" si="2"/>
        <v>1.2727272727272727</v>
      </c>
      <c r="O41" s="13"/>
      <c r="R41" s="17"/>
      <c r="S41" s="17"/>
      <c r="T41" s="16" t="s">
        <v>10</v>
      </c>
      <c r="U41" s="16" t="s">
        <v>19</v>
      </c>
      <c r="V41" s="14">
        <v>1.5714285714285714</v>
      </c>
      <c r="W41" s="13">
        <v>4.8571428571428577</v>
      </c>
      <c r="X41" s="14"/>
      <c r="Y41" s="13">
        <f t="shared" si="3"/>
        <v>3.2857142857142865</v>
      </c>
      <c r="Z41" s="46" t="str">
        <f t="shared" si="4"/>
        <v>+ 209%</v>
      </c>
      <c r="AA41" s="37">
        <f t="shared" si="5"/>
        <v>2.0909090909090913</v>
      </c>
      <c r="AB41" s="13"/>
      <c r="AE41" s="17"/>
      <c r="AF41" s="17"/>
      <c r="AG41" s="16" t="s">
        <v>10</v>
      </c>
      <c r="AH41" s="16" t="s">
        <v>19</v>
      </c>
      <c r="AI41" s="14">
        <v>2.4285714285714284</v>
      </c>
      <c r="AJ41" s="13">
        <v>5.2142857142857144</v>
      </c>
      <c r="AK41" s="14"/>
      <c r="AL41" s="13">
        <f t="shared" si="6"/>
        <v>2.785714285714286</v>
      </c>
      <c r="AM41" s="46" t="str">
        <f t="shared" si="7"/>
        <v>+ 115%</v>
      </c>
      <c r="AN41" s="37">
        <f t="shared" si="8"/>
        <v>1.1470588235294119</v>
      </c>
      <c r="AO41" s="13"/>
      <c r="AR41" s="17"/>
      <c r="AS41" s="17"/>
      <c r="AT41" s="16" t="s">
        <v>10</v>
      </c>
      <c r="AU41" s="16" t="s">
        <v>19</v>
      </c>
      <c r="AV41" s="14">
        <v>4.6428571428571432</v>
      </c>
      <c r="AW41" s="13">
        <v>8.9285714285714288</v>
      </c>
      <c r="AX41" s="14"/>
      <c r="AY41" s="13">
        <f t="shared" si="9"/>
        <v>4.2857142857142856</v>
      </c>
      <c r="AZ41" s="46" t="str">
        <f t="shared" si="10"/>
        <v>+ 92%</v>
      </c>
      <c r="BA41" s="37">
        <f t="shared" si="11"/>
        <v>0.92307692307692302</v>
      </c>
      <c r="BB41" s="13"/>
    </row>
    <row r="42" spans="1:54" ht="11.45" customHeight="1" x14ac:dyDescent="0.15">
      <c r="E42" s="26"/>
      <c r="F42" s="26"/>
      <c r="G42" s="27" t="s">
        <v>12</v>
      </c>
      <c r="H42" s="27" t="s">
        <v>21</v>
      </c>
      <c r="I42" s="28">
        <v>1593.4285714285713</v>
      </c>
      <c r="J42" s="42">
        <v>1331.2142857142858</v>
      </c>
      <c r="K42" s="29"/>
      <c r="L42" s="29">
        <f t="shared" si="0"/>
        <v>-262.21428571428555</v>
      </c>
      <c r="M42" s="45" t="str">
        <f t="shared" si="1"/>
        <v>- 16%</v>
      </c>
      <c r="N42" s="36">
        <f t="shared" si="2"/>
        <v>-0.16455979917518371</v>
      </c>
      <c r="O42" s="29"/>
      <c r="R42" s="26"/>
      <c r="S42" s="26"/>
      <c r="T42" s="27" t="s">
        <v>12</v>
      </c>
      <c r="U42" s="27" t="s">
        <v>21</v>
      </c>
      <c r="V42" s="28">
        <v>315</v>
      </c>
      <c r="W42" s="29">
        <v>222.71428571428572</v>
      </c>
      <c r="X42" s="28"/>
      <c r="Y42" s="29">
        <f t="shared" si="3"/>
        <v>-92.285714285714278</v>
      </c>
      <c r="Z42" s="45" t="str">
        <f t="shared" si="4"/>
        <v>- 29%</v>
      </c>
      <c r="AA42" s="36">
        <f t="shared" si="5"/>
        <v>-0.29297052154195008</v>
      </c>
      <c r="AB42" s="29"/>
      <c r="AE42" s="26"/>
      <c r="AF42" s="26"/>
      <c r="AG42" s="27" t="s">
        <v>12</v>
      </c>
      <c r="AH42" s="27" t="s">
        <v>21</v>
      </c>
      <c r="AI42" s="28">
        <v>377.14285714285717</v>
      </c>
      <c r="AJ42" s="29">
        <v>333.35714285714283</v>
      </c>
      <c r="AK42" s="28"/>
      <c r="AL42" s="29">
        <f t="shared" si="6"/>
        <v>-43.785714285714334</v>
      </c>
      <c r="AM42" s="45" t="str">
        <f t="shared" si="7"/>
        <v>- 12%</v>
      </c>
      <c r="AN42" s="36">
        <f t="shared" si="8"/>
        <v>-0.11609848484848496</v>
      </c>
      <c r="AO42" s="29"/>
      <c r="AR42" s="26"/>
      <c r="AS42" s="26"/>
      <c r="AT42" s="27" t="s">
        <v>12</v>
      </c>
      <c r="AU42" s="27" t="s">
        <v>21</v>
      </c>
      <c r="AV42" s="28">
        <v>459.57142857142856</v>
      </c>
      <c r="AW42" s="29">
        <v>399.92857142857144</v>
      </c>
      <c r="AX42" s="28"/>
      <c r="AY42" s="29">
        <f t="shared" si="9"/>
        <v>-59.64285714285711</v>
      </c>
      <c r="AZ42" s="45" t="str">
        <f t="shared" si="10"/>
        <v>- 13%</v>
      </c>
      <c r="BA42" s="36">
        <f t="shared" si="11"/>
        <v>-0.12977929748212613</v>
      </c>
      <c r="BB42" s="29"/>
    </row>
    <row r="43" spans="1:54" ht="11.45" customHeight="1" x14ac:dyDescent="0.15">
      <c r="E43" s="17"/>
      <c r="F43" s="17"/>
      <c r="G43" s="16" t="s">
        <v>13</v>
      </c>
      <c r="H43" s="16" t="s">
        <v>2</v>
      </c>
      <c r="I43" s="14">
        <v>388.28571428571428</v>
      </c>
      <c r="J43" s="19">
        <v>523.5</v>
      </c>
      <c r="K43" s="13"/>
      <c r="L43" s="13">
        <f t="shared" si="0"/>
        <v>135.21428571428572</v>
      </c>
      <c r="M43" s="46" t="str">
        <f t="shared" si="1"/>
        <v>+ 35%</v>
      </c>
      <c r="N43" s="37">
        <f t="shared" si="2"/>
        <v>0.34823399558498896</v>
      </c>
      <c r="O43" s="13"/>
      <c r="R43" s="17"/>
      <c r="S43" s="17"/>
      <c r="T43" s="16" t="s">
        <v>13</v>
      </c>
      <c r="U43" s="16" t="s">
        <v>2</v>
      </c>
      <c r="V43" s="14">
        <v>69</v>
      </c>
      <c r="W43" s="13">
        <v>86.214285714285722</v>
      </c>
      <c r="X43" s="14"/>
      <c r="Y43" s="13">
        <f t="shared" si="3"/>
        <v>17.214285714285722</v>
      </c>
      <c r="Z43" s="46" t="str">
        <f t="shared" si="4"/>
        <v>+ 25%</v>
      </c>
      <c r="AA43" s="37">
        <f t="shared" si="5"/>
        <v>0.24948240165631483</v>
      </c>
      <c r="AB43" s="13"/>
      <c r="AE43" s="17"/>
      <c r="AF43" s="17"/>
      <c r="AG43" s="16" t="s">
        <v>13</v>
      </c>
      <c r="AH43" s="16" t="s">
        <v>2</v>
      </c>
      <c r="AI43" s="14">
        <v>93.071428571428569</v>
      </c>
      <c r="AJ43" s="13">
        <v>132.21428571428572</v>
      </c>
      <c r="AK43" s="14"/>
      <c r="AL43" s="13">
        <f t="shared" si="6"/>
        <v>39.142857142857153</v>
      </c>
      <c r="AM43" s="46" t="str">
        <f t="shared" si="7"/>
        <v>+ 42%</v>
      </c>
      <c r="AN43" s="37">
        <f t="shared" si="8"/>
        <v>0.42056792018419042</v>
      </c>
      <c r="AO43" s="13"/>
      <c r="AR43" s="17"/>
      <c r="AS43" s="17"/>
      <c r="AT43" s="16" t="s">
        <v>13</v>
      </c>
      <c r="AU43" s="16" t="s">
        <v>2</v>
      </c>
      <c r="AV43" s="14">
        <v>111.92857142857143</v>
      </c>
      <c r="AW43" s="13">
        <v>161.5</v>
      </c>
      <c r="AX43" s="14"/>
      <c r="AY43" s="13">
        <f t="shared" si="9"/>
        <v>49.571428571428569</v>
      </c>
      <c r="AZ43" s="46" t="str">
        <f t="shared" si="10"/>
        <v>+ 44%</v>
      </c>
      <c r="BA43" s="37">
        <f t="shared" si="11"/>
        <v>0.44288449266113589</v>
      </c>
      <c r="BB43" s="13"/>
    </row>
    <row r="44" spans="1:54" ht="11.45" customHeight="1" x14ac:dyDescent="0.15">
      <c r="E44" s="31"/>
      <c r="F44" s="31"/>
      <c r="G44" s="32" t="s">
        <v>14</v>
      </c>
      <c r="H44" s="32" t="s">
        <v>3</v>
      </c>
      <c r="I44" s="33">
        <v>454.99999999999994</v>
      </c>
      <c r="J44" s="43">
        <v>517</v>
      </c>
      <c r="K44" s="34"/>
      <c r="L44" s="34">
        <f t="shared" si="0"/>
        <v>62.000000000000057</v>
      </c>
      <c r="M44" s="47" t="str">
        <f t="shared" si="1"/>
        <v>+ 14%</v>
      </c>
      <c r="N44" s="38">
        <f t="shared" si="2"/>
        <v>0.13626373626373642</v>
      </c>
      <c r="O44" s="34"/>
      <c r="R44" s="31"/>
      <c r="S44" s="31"/>
      <c r="T44" s="32" t="s">
        <v>14</v>
      </c>
      <c r="U44" s="32" t="s">
        <v>3</v>
      </c>
      <c r="V44" s="33">
        <v>71.214285714285708</v>
      </c>
      <c r="W44" s="34">
        <v>61.142857142857146</v>
      </c>
      <c r="X44" s="33"/>
      <c r="Y44" s="34">
        <f t="shared" si="3"/>
        <v>-10.071428571428562</v>
      </c>
      <c r="Z44" s="47" t="str">
        <f t="shared" si="4"/>
        <v>- 14%</v>
      </c>
      <c r="AA44" s="38">
        <f t="shared" si="5"/>
        <v>-0.14142427281845524</v>
      </c>
      <c r="AB44" s="34"/>
      <c r="AE44" s="31"/>
      <c r="AF44" s="31"/>
      <c r="AG44" s="32" t="s">
        <v>14</v>
      </c>
      <c r="AH44" s="32" t="s">
        <v>3</v>
      </c>
      <c r="AI44" s="33">
        <v>110.35714285714286</v>
      </c>
      <c r="AJ44" s="34">
        <v>124.42857142857143</v>
      </c>
      <c r="AK44" s="33"/>
      <c r="AL44" s="34">
        <f t="shared" si="6"/>
        <v>14.071428571428569</v>
      </c>
      <c r="AM44" s="47" t="str">
        <f t="shared" si="7"/>
        <v>+ 13%</v>
      </c>
      <c r="AN44" s="38">
        <f t="shared" si="8"/>
        <v>0.12750809061488672</v>
      </c>
      <c r="AO44" s="34"/>
      <c r="AR44" s="31"/>
      <c r="AS44" s="31"/>
      <c r="AT44" s="32" t="s">
        <v>14</v>
      </c>
      <c r="AU44" s="32" t="s">
        <v>3</v>
      </c>
      <c r="AV44" s="33">
        <v>143.85714285714286</v>
      </c>
      <c r="AW44" s="34">
        <v>162.85714285714286</v>
      </c>
      <c r="AX44" s="33"/>
      <c r="AY44" s="34">
        <f t="shared" si="9"/>
        <v>19</v>
      </c>
      <c r="AZ44" s="47" t="str">
        <f t="shared" si="10"/>
        <v>+ 13%</v>
      </c>
      <c r="BA44" s="38">
        <f t="shared" si="11"/>
        <v>0.13207547169811321</v>
      </c>
      <c r="BB44" s="34"/>
    </row>
    <row r="45" spans="1:54" ht="11.45" customHeight="1" x14ac:dyDescent="0.15">
      <c r="A45" s="49" t="s">
        <v>30</v>
      </c>
      <c r="B45" s="50"/>
      <c r="C45" s="50"/>
      <c r="E45" s="17" t="s">
        <v>12</v>
      </c>
      <c r="F45" s="17" t="s">
        <v>21</v>
      </c>
      <c r="G45" s="16" t="s">
        <v>7</v>
      </c>
      <c r="H45" s="16" t="s">
        <v>0</v>
      </c>
      <c r="I45" s="14">
        <v>11783.5</v>
      </c>
      <c r="J45" s="19">
        <v>12060.928571428572</v>
      </c>
      <c r="K45" s="13"/>
      <c r="L45" s="13">
        <f t="shared" si="0"/>
        <v>277.42857142857247</v>
      </c>
      <c r="M45" s="46" t="str">
        <f t="shared" si="1"/>
        <v>+ 2%</v>
      </c>
      <c r="N45" s="39">
        <f t="shared" si="2"/>
        <v>2.3543817323254761E-2</v>
      </c>
      <c r="O45" s="13"/>
      <c r="R45" s="17" t="s">
        <v>12</v>
      </c>
      <c r="S45" s="17" t="s">
        <v>21</v>
      </c>
      <c r="T45" s="16" t="s">
        <v>7</v>
      </c>
      <c r="U45" s="16" t="s">
        <v>0</v>
      </c>
      <c r="V45" s="14">
        <v>2346.2142857142858</v>
      </c>
      <c r="W45" s="13">
        <v>2320.0714285714289</v>
      </c>
      <c r="X45" s="14"/>
      <c r="Y45" s="13">
        <f t="shared" si="3"/>
        <v>-26.142857142856883</v>
      </c>
      <c r="Z45" s="46" t="str">
        <f t="shared" si="4"/>
        <v>- 1%</v>
      </c>
      <c r="AA45" s="39">
        <f t="shared" si="5"/>
        <v>-1.1142570097725709E-2</v>
      </c>
      <c r="AB45" s="13"/>
      <c r="AE45" s="17" t="s">
        <v>12</v>
      </c>
      <c r="AF45" s="17" t="s">
        <v>21</v>
      </c>
      <c r="AG45" s="16" t="s">
        <v>7</v>
      </c>
      <c r="AH45" s="16" t="s">
        <v>0</v>
      </c>
      <c r="AI45" s="14">
        <v>3131.5714285714284</v>
      </c>
      <c r="AJ45" s="13">
        <v>3089.4285714285716</v>
      </c>
      <c r="AK45" s="14"/>
      <c r="AL45" s="13">
        <f t="shared" si="6"/>
        <v>-42.142857142856883</v>
      </c>
      <c r="AM45" s="46" t="str">
        <f t="shared" si="7"/>
        <v>- 1%</v>
      </c>
      <c r="AN45" s="39">
        <f t="shared" si="8"/>
        <v>-1.3457415263902112E-2</v>
      </c>
      <c r="AO45" s="13"/>
      <c r="AR45" s="17" t="s">
        <v>12</v>
      </c>
      <c r="AS45" s="17" t="s">
        <v>21</v>
      </c>
      <c r="AT45" s="16" t="s">
        <v>7</v>
      </c>
      <c r="AU45" s="16" t="s">
        <v>0</v>
      </c>
      <c r="AV45" s="14">
        <v>2942.9285714285711</v>
      </c>
      <c r="AW45" s="13">
        <v>3272.8571428571427</v>
      </c>
      <c r="AX45" s="14"/>
      <c r="AY45" s="13">
        <f t="shared" si="9"/>
        <v>329.92857142857156</v>
      </c>
      <c r="AZ45" s="46" t="str">
        <f t="shared" si="10"/>
        <v>+ 11%</v>
      </c>
      <c r="BA45" s="39">
        <f t="shared" si="11"/>
        <v>0.11210892939491765</v>
      </c>
      <c r="BB45" s="13"/>
    </row>
    <row r="46" spans="1:54" ht="11.45" customHeight="1" x14ac:dyDescent="0.15">
      <c r="A46" s="2"/>
      <c r="B46" s="1"/>
      <c r="C46" s="1"/>
      <c r="E46" s="26"/>
      <c r="F46" s="26"/>
      <c r="G46" s="27" t="s">
        <v>8</v>
      </c>
      <c r="H46" s="27" t="s">
        <v>18</v>
      </c>
      <c r="I46" s="28">
        <v>1647.7857142857142</v>
      </c>
      <c r="J46" s="42">
        <v>3149.1428571428573</v>
      </c>
      <c r="K46" s="29"/>
      <c r="L46" s="29">
        <f t="shared" si="0"/>
        <v>1501.3571428571431</v>
      </c>
      <c r="M46" s="45" t="str">
        <f t="shared" si="1"/>
        <v>+ 91%</v>
      </c>
      <c r="N46" s="36">
        <f t="shared" si="2"/>
        <v>0.91113615674715009</v>
      </c>
      <c r="O46" s="29"/>
      <c r="R46" s="26"/>
      <c r="S46" s="26"/>
      <c r="T46" s="27" t="s">
        <v>8</v>
      </c>
      <c r="U46" s="27" t="s">
        <v>18</v>
      </c>
      <c r="V46" s="28">
        <v>465</v>
      </c>
      <c r="W46" s="29">
        <v>792.64285714285722</v>
      </c>
      <c r="X46" s="28"/>
      <c r="Y46" s="29">
        <f t="shared" si="3"/>
        <v>327.64285714285722</v>
      </c>
      <c r="Z46" s="45" t="str">
        <f t="shared" si="4"/>
        <v>+ 70%</v>
      </c>
      <c r="AA46" s="36">
        <f t="shared" si="5"/>
        <v>0.70460829493087573</v>
      </c>
      <c r="AB46" s="29"/>
      <c r="AE46" s="26"/>
      <c r="AF46" s="26"/>
      <c r="AG46" s="27" t="s">
        <v>8</v>
      </c>
      <c r="AH46" s="27" t="s">
        <v>18</v>
      </c>
      <c r="AI46" s="28">
        <v>360.92857142857144</v>
      </c>
      <c r="AJ46" s="29">
        <v>648.42857142857144</v>
      </c>
      <c r="AK46" s="28"/>
      <c r="AL46" s="29">
        <f t="shared" si="6"/>
        <v>287.5</v>
      </c>
      <c r="AM46" s="45" t="str">
        <f t="shared" si="7"/>
        <v>+ 80%</v>
      </c>
      <c r="AN46" s="36">
        <f t="shared" si="8"/>
        <v>0.79655650108846221</v>
      </c>
      <c r="AO46" s="29"/>
      <c r="AR46" s="26"/>
      <c r="AS46" s="26"/>
      <c r="AT46" s="27" t="s">
        <v>8</v>
      </c>
      <c r="AU46" s="27" t="s">
        <v>18</v>
      </c>
      <c r="AV46" s="28">
        <v>427.85714285714283</v>
      </c>
      <c r="AW46" s="29">
        <v>956.42857142857144</v>
      </c>
      <c r="AX46" s="28"/>
      <c r="AY46" s="29">
        <f t="shared" si="9"/>
        <v>528.57142857142867</v>
      </c>
      <c r="AZ46" s="45" t="str">
        <f t="shared" si="10"/>
        <v>+ 124%</v>
      </c>
      <c r="BA46" s="36">
        <f t="shared" si="11"/>
        <v>1.2353923205342241</v>
      </c>
      <c r="BB46" s="29"/>
    </row>
    <row r="47" spans="1:54" ht="11.45" customHeight="1" x14ac:dyDescent="0.15">
      <c r="A47" s="2" t="s">
        <v>31</v>
      </c>
      <c r="B47" s="1"/>
      <c r="E47" s="17"/>
      <c r="F47" s="17"/>
      <c r="G47" s="16" t="s">
        <v>9</v>
      </c>
      <c r="H47" s="16" t="s">
        <v>1</v>
      </c>
      <c r="I47" s="14">
        <v>152.78571428571428</v>
      </c>
      <c r="J47" s="19">
        <v>670.57142857142856</v>
      </c>
      <c r="K47" s="13"/>
      <c r="L47" s="13">
        <f t="shared" si="0"/>
        <v>517.78571428571422</v>
      </c>
      <c r="M47" s="46" t="str">
        <f t="shared" si="1"/>
        <v>+ 339%</v>
      </c>
      <c r="N47" s="37">
        <f t="shared" si="2"/>
        <v>3.3889668069191208</v>
      </c>
      <c r="O47" s="13"/>
      <c r="R47" s="17"/>
      <c r="S47" s="17"/>
      <c r="T47" s="16" t="s">
        <v>9</v>
      </c>
      <c r="U47" s="16" t="s">
        <v>1</v>
      </c>
      <c r="V47" s="14">
        <v>25.357142857142858</v>
      </c>
      <c r="W47" s="13">
        <v>119.92857142857143</v>
      </c>
      <c r="X47" s="14"/>
      <c r="Y47" s="13">
        <f t="shared" si="3"/>
        <v>94.571428571428569</v>
      </c>
      <c r="Z47" s="46" t="str">
        <f t="shared" si="4"/>
        <v>+ 373%</v>
      </c>
      <c r="AA47" s="37">
        <f t="shared" si="5"/>
        <v>3.7295774647887323</v>
      </c>
      <c r="AB47" s="13"/>
      <c r="AE47" s="17"/>
      <c r="AF47" s="17"/>
      <c r="AG47" s="16" t="s">
        <v>9</v>
      </c>
      <c r="AH47" s="16" t="s">
        <v>1</v>
      </c>
      <c r="AI47" s="14">
        <v>33.571428571428569</v>
      </c>
      <c r="AJ47" s="13">
        <v>132.28571428571428</v>
      </c>
      <c r="AK47" s="14"/>
      <c r="AL47" s="13">
        <f t="shared" si="6"/>
        <v>98.714285714285708</v>
      </c>
      <c r="AM47" s="46" t="str">
        <f t="shared" si="7"/>
        <v>+ 294%</v>
      </c>
      <c r="AN47" s="37">
        <f t="shared" si="8"/>
        <v>2.9404255319148938</v>
      </c>
      <c r="AO47" s="13"/>
      <c r="AR47" s="17"/>
      <c r="AS47" s="17"/>
      <c r="AT47" s="16" t="s">
        <v>9</v>
      </c>
      <c r="AU47" s="16" t="s">
        <v>1</v>
      </c>
      <c r="AV47" s="14">
        <v>48.642857142857146</v>
      </c>
      <c r="AW47" s="13">
        <v>234.14285714285717</v>
      </c>
      <c r="AX47" s="14"/>
      <c r="AY47" s="13">
        <f t="shared" si="9"/>
        <v>185.50000000000003</v>
      </c>
      <c r="AZ47" s="46" t="str">
        <f t="shared" si="10"/>
        <v>+ 381%</v>
      </c>
      <c r="BA47" s="37">
        <f t="shared" si="11"/>
        <v>3.8135095447870784</v>
      </c>
      <c r="BB47" s="13"/>
    </row>
    <row r="48" spans="1:54" ht="11.45" customHeight="1" x14ac:dyDescent="0.15">
      <c r="A48" s="2" t="s">
        <v>32</v>
      </c>
      <c r="B48" s="1"/>
      <c r="E48" s="26"/>
      <c r="F48" s="26"/>
      <c r="G48" s="27" t="s">
        <v>10</v>
      </c>
      <c r="H48" s="27" t="s">
        <v>19</v>
      </c>
      <c r="I48" s="28">
        <v>41.071428571428569</v>
      </c>
      <c r="J48" s="42">
        <v>98.285714285714292</v>
      </c>
      <c r="K48" s="29"/>
      <c r="L48" s="29">
        <f t="shared" si="0"/>
        <v>57.214285714285722</v>
      </c>
      <c r="M48" s="45" t="str">
        <f t="shared" si="1"/>
        <v>+ 139%</v>
      </c>
      <c r="N48" s="36">
        <f t="shared" si="2"/>
        <v>1.3930434782608698</v>
      </c>
      <c r="O48" s="29"/>
      <c r="R48" s="26"/>
      <c r="S48" s="26"/>
      <c r="T48" s="27" t="s">
        <v>10</v>
      </c>
      <c r="U48" s="27" t="s">
        <v>19</v>
      </c>
      <c r="V48" s="28">
        <v>4.2857142857142856</v>
      </c>
      <c r="W48" s="29">
        <v>16.857142857142858</v>
      </c>
      <c r="X48" s="28"/>
      <c r="Y48" s="29">
        <f t="shared" si="3"/>
        <v>12.571428571428573</v>
      </c>
      <c r="Z48" s="45" t="str">
        <f t="shared" si="4"/>
        <v>+ 293%</v>
      </c>
      <c r="AA48" s="36">
        <f t="shared" si="5"/>
        <v>2.9333333333333336</v>
      </c>
      <c r="AB48" s="29"/>
      <c r="AE48" s="26"/>
      <c r="AF48" s="26"/>
      <c r="AG48" s="27" t="s">
        <v>10</v>
      </c>
      <c r="AH48" s="27" t="s">
        <v>19</v>
      </c>
      <c r="AI48" s="28">
        <v>11.214285714285714</v>
      </c>
      <c r="AJ48" s="29">
        <v>19.5</v>
      </c>
      <c r="AK48" s="28"/>
      <c r="AL48" s="29">
        <f t="shared" si="6"/>
        <v>8.2857142857142865</v>
      </c>
      <c r="AM48" s="45" t="str">
        <f t="shared" si="7"/>
        <v>+ 74%</v>
      </c>
      <c r="AN48" s="36">
        <f t="shared" si="8"/>
        <v>0.73885350318471354</v>
      </c>
      <c r="AO48" s="29"/>
      <c r="AR48" s="26"/>
      <c r="AS48" s="26"/>
      <c r="AT48" s="27" t="s">
        <v>10</v>
      </c>
      <c r="AU48" s="27" t="s">
        <v>19</v>
      </c>
      <c r="AV48" s="28">
        <v>14.714285714285714</v>
      </c>
      <c r="AW48" s="29">
        <v>41.642857142857139</v>
      </c>
      <c r="AX48" s="28"/>
      <c r="AY48" s="29">
        <f t="shared" si="9"/>
        <v>26.928571428571423</v>
      </c>
      <c r="AZ48" s="45" t="str">
        <f t="shared" si="10"/>
        <v>+ 183%</v>
      </c>
      <c r="BA48" s="36">
        <f t="shared" si="11"/>
        <v>1.8300970873786406</v>
      </c>
      <c r="BB48" s="29"/>
    </row>
    <row r="49" spans="1:54" ht="11.45" customHeight="1" x14ac:dyDescent="0.15">
      <c r="A49" s="2" t="s">
        <v>33</v>
      </c>
      <c r="B49" s="1"/>
      <c r="E49" s="17"/>
      <c r="F49" s="17"/>
      <c r="G49" s="16" t="s">
        <v>11</v>
      </c>
      <c r="H49" s="16" t="s">
        <v>20</v>
      </c>
      <c r="I49" s="14">
        <v>1595.9999999999998</v>
      </c>
      <c r="J49" s="19">
        <v>1211.4285714285713</v>
      </c>
      <c r="K49" s="13"/>
      <c r="L49" s="13">
        <f t="shared" si="0"/>
        <v>-384.57142857142844</v>
      </c>
      <c r="M49" s="46" t="str">
        <f t="shared" si="1"/>
        <v>- 24%</v>
      </c>
      <c r="N49" s="37">
        <f t="shared" si="2"/>
        <v>-0.24095954171142137</v>
      </c>
      <c r="O49" s="13"/>
      <c r="R49" s="17"/>
      <c r="S49" s="17"/>
      <c r="T49" s="16" t="s">
        <v>11</v>
      </c>
      <c r="U49" s="16" t="s">
        <v>20</v>
      </c>
      <c r="V49" s="14">
        <v>290.64285714285717</v>
      </c>
      <c r="W49" s="13">
        <v>196.5</v>
      </c>
      <c r="X49" s="14"/>
      <c r="Y49" s="13">
        <f t="shared" si="3"/>
        <v>-94.142857142857167</v>
      </c>
      <c r="Z49" s="46" t="str">
        <f t="shared" si="4"/>
        <v>- 32%</v>
      </c>
      <c r="AA49" s="37">
        <f t="shared" si="5"/>
        <v>-0.32391250921602366</v>
      </c>
      <c r="AB49" s="13"/>
      <c r="AE49" s="17"/>
      <c r="AF49" s="17"/>
      <c r="AG49" s="16" t="s">
        <v>11</v>
      </c>
      <c r="AH49" s="16" t="s">
        <v>20</v>
      </c>
      <c r="AI49" s="14">
        <v>365</v>
      </c>
      <c r="AJ49" s="13">
        <v>269.78571428571428</v>
      </c>
      <c r="AK49" s="14"/>
      <c r="AL49" s="13">
        <f t="shared" si="6"/>
        <v>-95.214285714285722</v>
      </c>
      <c r="AM49" s="46" t="str">
        <f t="shared" si="7"/>
        <v>- 26%</v>
      </c>
      <c r="AN49" s="37">
        <f t="shared" si="8"/>
        <v>-0.26086105675146776</v>
      </c>
      <c r="AO49" s="13"/>
      <c r="AR49" s="17"/>
      <c r="AS49" s="17"/>
      <c r="AT49" s="16" t="s">
        <v>11</v>
      </c>
      <c r="AU49" s="16" t="s">
        <v>20</v>
      </c>
      <c r="AV49" s="14">
        <v>494.57142857142856</v>
      </c>
      <c r="AW49" s="13">
        <v>403.92857142857144</v>
      </c>
      <c r="AX49" s="14"/>
      <c r="AY49" s="13">
        <f t="shared" si="9"/>
        <v>-90.64285714285711</v>
      </c>
      <c r="AZ49" s="46" t="str">
        <f t="shared" si="10"/>
        <v>- 18%</v>
      </c>
      <c r="BA49" s="37">
        <f t="shared" si="11"/>
        <v>-0.18327556325823219</v>
      </c>
      <c r="BB49" s="13"/>
    </row>
    <row r="50" spans="1:54" ht="11.45" customHeight="1" x14ac:dyDescent="0.15">
      <c r="A50" s="2" t="s">
        <v>34</v>
      </c>
      <c r="B50" s="1"/>
      <c r="E50" s="26"/>
      <c r="F50" s="26"/>
      <c r="G50" s="27" t="s">
        <v>13</v>
      </c>
      <c r="H50" s="27" t="s">
        <v>2</v>
      </c>
      <c r="I50" s="28">
        <v>832.21428571428578</v>
      </c>
      <c r="J50" s="42">
        <v>1314</v>
      </c>
      <c r="K50" s="29"/>
      <c r="L50" s="29">
        <f t="shared" si="0"/>
        <v>481.78571428571422</v>
      </c>
      <c r="M50" s="45" t="str">
        <f t="shared" si="1"/>
        <v>+ 58%</v>
      </c>
      <c r="N50" s="36">
        <f t="shared" si="2"/>
        <v>0.57892026435499089</v>
      </c>
      <c r="O50" s="29"/>
      <c r="R50" s="26"/>
      <c r="S50" s="26"/>
      <c r="T50" s="27" t="s">
        <v>13</v>
      </c>
      <c r="U50" s="27" t="s">
        <v>2</v>
      </c>
      <c r="V50" s="28">
        <v>171</v>
      </c>
      <c r="W50" s="29">
        <v>259.57142857142856</v>
      </c>
      <c r="X50" s="28"/>
      <c r="Y50" s="29">
        <f t="shared" si="3"/>
        <v>88.571428571428555</v>
      </c>
      <c r="Z50" s="45" t="str">
        <f t="shared" si="4"/>
        <v>+ 52%</v>
      </c>
      <c r="AA50" s="36">
        <f t="shared" si="5"/>
        <v>0.5179615705931494</v>
      </c>
      <c r="AB50" s="29"/>
      <c r="AE50" s="26"/>
      <c r="AF50" s="26"/>
      <c r="AG50" s="27" t="s">
        <v>13</v>
      </c>
      <c r="AH50" s="27" t="s">
        <v>2</v>
      </c>
      <c r="AI50" s="28">
        <v>183.35714285714286</v>
      </c>
      <c r="AJ50" s="29">
        <v>289.64285714285711</v>
      </c>
      <c r="AK50" s="28"/>
      <c r="AL50" s="29">
        <f t="shared" si="6"/>
        <v>106.28571428571425</v>
      </c>
      <c r="AM50" s="45" t="str">
        <f t="shared" si="7"/>
        <v>+ 58%</v>
      </c>
      <c r="AN50" s="36">
        <f t="shared" si="8"/>
        <v>0.57966497857421095</v>
      </c>
      <c r="AO50" s="29"/>
      <c r="AR50" s="26"/>
      <c r="AS50" s="26"/>
      <c r="AT50" s="27" t="s">
        <v>13</v>
      </c>
      <c r="AU50" s="27" t="s">
        <v>2</v>
      </c>
      <c r="AV50" s="28">
        <v>252.92857142857142</v>
      </c>
      <c r="AW50" s="29">
        <v>430.57142857142856</v>
      </c>
      <c r="AX50" s="28"/>
      <c r="AY50" s="29">
        <f t="shared" si="9"/>
        <v>177.64285714285714</v>
      </c>
      <c r="AZ50" s="45" t="str">
        <f t="shared" si="10"/>
        <v>+ 70%</v>
      </c>
      <c r="BA50" s="36">
        <f t="shared" si="11"/>
        <v>0.70234397062976561</v>
      </c>
      <c r="BB50" s="29"/>
    </row>
    <row r="51" spans="1:54" ht="11.45" customHeight="1" x14ac:dyDescent="0.15">
      <c r="A51" s="2" t="s">
        <v>35</v>
      </c>
      <c r="B51" s="1"/>
      <c r="E51" s="17"/>
      <c r="F51" s="17"/>
      <c r="G51" s="16" t="s">
        <v>14</v>
      </c>
      <c r="H51" s="16" t="s">
        <v>3</v>
      </c>
      <c r="I51" s="14">
        <v>1735.5714285714287</v>
      </c>
      <c r="J51" s="19">
        <v>932.21428571428567</v>
      </c>
      <c r="K51" s="13"/>
      <c r="L51" s="13">
        <f t="shared" si="0"/>
        <v>-803.357142857143</v>
      </c>
      <c r="M51" s="46" t="str">
        <f t="shared" si="1"/>
        <v>- 46%</v>
      </c>
      <c r="N51" s="37">
        <f t="shared" si="2"/>
        <v>-0.462877603094905</v>
      </c>
      <c r="O51" s="13"/>
      <c r="R51" s="17"/>
      <c r="S51" s="17"/>
      <c r="T51" s="16" t="s">
        <v>14</v>
      </c>
      <c r="U51" s="16" t="s">
        <v>3</v>
      </c>
      <c r="V51" s="14">
        <v>332.5</v>
      </c>
      <c r="W51" s="13">
        <v>135.07142857142856</v>
      </c>
      <c r="X51" s="14"/>
      <c r="Y51" s="13">
        <f t="shared" si="3"/>
        <v>-197.42857142857144</v>
      </c>
      <c r="Z51" s="46" t="str">
        <f t="shared" si="4"/>
        <v>- 59%</v>
      </c>
      <c r="AA51" s="37">
        <f t="shared" si="5"/>
        <v>-0.5937701396348013</v>
      </c>
      <c r="AB51" s="13"/>
      <c r="AE51" s="17"/>
      <c r="AF51" s="17"/>
      <c r="AG51" s="16" t="s">
        <v>14</v>
      </c>
      <c r="AH51" s="16" t="s">
        <v>3</v>
      </c>
      <c r="AI51" s="14">
        <v>399.71428571428572</v>
      </c>
      <c r="AJ51" s="13">
        <v>220</v>
      </c>
      <c r="AK51" s="14"/>
      <c r="AL51" s="13">
        <f t="shared" si="6"/>
        <v>-179.71428571428572</v>
      </c>
      <c r="AM51" s="46" t="str">
        <f t="shared" si="7"/>
        <v>- 45%</v>
      </c>
      <c r="AN51" s="37">
        <f t="shared" si="8"/>
        <v>-0.44960686204431738</v>
      </c>
      <c r="AO51" s="13"/>
      <c r="AR51" s="17"/>
      <c r="AS51" s="17"/>
      <c r="AT51" s="16" t="s">
        <v>14</v>
      </c>
      <c r="AU51" s="16" t="s">
        <v>3</v>
      </c>
      <c r="AV51" s="14">
        <v>493.42857142857144</v>
      </c>
      <c r="AW51" s="13">
        <v>308.71428571428572</v>
      </c>
      <c r="AX51" s="14"/>
      <c r="AY51" s="13">
        <f t="shared" si="9"/>
        <v>-184.71428571428572</v>
      </c>
      <c r="AZ51" s="46" t="str">
        <f t="shared" si="10"/>
        <v>- 37%</v>
      </c>
      <c r="BA51" s="37">
        <f t="shared" si="11"/>
        <v>-0.3743485813549508</v>
      </c>
      <c r="BB51" s="13"/>
    </row>
    <row r="52" spans="1:54" ht="11.45" customHeight="1" x14ac:dyDescent="0.15">
      <c r="E52" s="31"/>
      <c r="F52" s="31"/>
      <c r="G52" s="32" t="s">
        <v>15</v>
      </c>
      <c r="H52" s="32" t="s">
        <v>22</v>
      </c>
      <c r="I52" s="33">
        <v>155.5</v>
      </c>
      <c r="J52" s="43">
        <v>142.92857142857142</v>
      </c>
      <c r="K52" s="34"/>
      <c r="L52" s="34">
        <f t="shared" si="0"/>
        <v>-12.571428571428584</v>
      </c>
      <c r="M52" s="47" t="str">
        <f t="shared" si="1"/>
        <v>- 8%</v>
      </c>
      <c r="N52" s="38">
        <f t="shared" si="2"/>
        <v>-8.0845199816260982E-2</v>
      </c>
      <c r="O52" s="34"/>
      <c r="R52" s="31"/>
      <c r="S52" s="31"/>
      <c r="T52" s="32" t="s">
        <v>15</v>
      </c>
      <c r="U52" s="32" t="s">
        <v>22</v>
      </c>
      <c r="V52" s="33">
        <v>20.857142857142858</v>
      </c>
      <c r="W52" s="34">
        <v>19.357142857142858</v>
      </c>
      <c r="X52" s="33"/>
      <c r="Y52" s="34">
        <f t="shared" si="3"/>
        <v>-1.5</v>
      </c>
      <c r="Z52" s="47" t="str">
        <f t="shared" si="4"/>
        <v>- 7%</v>
      </c>
      <c r="AA52" s="38">
        <f t="shared" si="5"/>
        <v>-7.1917808219178078E-2</v>
      </c>
      <c r="AB52" s="34"/>
      <c r="AE52" s="31"/>
      <c r="AF52" s="31"/>
      <c r="AG52" s="32" t="s">
        <v>15</v>
      </c>
      <c r="AH52" s="32" t="s">
        <v>22</v>
      </c>
      <c r="AI52" s="33">
        <v>29.571428571428573</v>
      </c>
      <c r="AJ52" s="34">
        <v>27.714285714285715</v>
      </c>
      <c r="AK52" s="33"/>
      <c r="AL52" s="34">
        <f t="shared" si="6"/>
        <v>-1.8571428571428577</v>
      </c>
      <c r="AM52" s="47" t="str">
        <f t="shared" si="7"/>
        <v>- 6%</v>
      </c>
      <c r="AN52" s="38">
        <f t="shared" si="8"/>
        <v>-6.2801932367149774E-2</v>
      </c>
      <c r="AO52" s="34"/>
      <c r="AR52" s="31"/>
      <c r="AS52" s="31"/>
      <c r="AT52" s="32" t="s">
        <v>15</v>
      </c>
      <c r="AU52" s="32" t="s">
        <v>22</v>
      </c>
      <c r="AV52" s="33">
        <v>67.5</v>
      </c>
      <c r="AW52" s="34">
        <v>62.571428571428569</v>
      </c>
      <c r="AX52" s="33"/>
      <c r="AY52" s="34">
        <f t="shared" si="9"/>
        <v>-4.9285714285714306</v>
      </c>
      <c r="AZ52" s="47" t="str">
        <f t="shared" si="10"/>
        <v>- 7%</v>
      </c>
      <c r="BA52" s="38">
        <f t="shared" si="11"/>
        <v>-7.3015873015873048E-2</v>
      </c>
      <c r="BB52" s="34"/>
    </row>
    <row r="53" spans="1:54" ht="11.45" customHeight="1" x14ac:dyDescent="0.15">
      <c r="E53" s="17" t="s">
        <v>13</v>
      </c>
      <c r="F53" s="17" t="s">
        <v>2</v>
      </c>
      <c r="G53" s="16" t="s">
        <v>7</v>
      </c>
      <c r="H53" s="16" t="s">
        <v>0</v>
      </c>
      <c r="I53" s="14">
        <v>348.78571428571422</v>
      </c>
      <c r="J53" s="19">
        <v>546.21428571428578</v>
      </c>
      <c r="K53" s="13"/>
      <c r="L53" s="13">
        <f t="shared" si="0"/>
        <v>197.42857142857156</v>
      </c>
      <c r="M53" s="46" t="str">
        <f t="shared" si="1"/>
        <v>+ 57%</v>
      </c>
      <c r="N53" s="39">
        <f t="shared" si="2"/>
        <v>0.56604546385418852</v>
      </c>
      <c r="O53" s="13"/>
      <c r="R53" s="17" t="s">
        <v>13</v>
      </c>
      <c r="S53" s="17" t="s">
        <v>2</v>
      </c>
      <c r="T53" s="16" t="s">
        <v>7</v>
      </c>
      <c r="U53" s="16" t="s">
        <v>0</v>
      </c>
      <c r="V53" s="14">
        <v>84.571428571428569</v>
      </c>
      <c r="W53" s="13">
        <v>135.35714285714283</v>
      </c>
      <c r="X53" s="14"/>
      <c r="Y53" s="13">
        <f t="shared" si="3"/>
        <v>50.785714285714263</v>
      </c>
      <c r="Z53" s="46" t="str">
        <f t="shared" si="4"/>
        <v>+ 60%</v>
      </c>
      <c r="AA53" s="39">
        <f t="shared" si="5"/>
        <v>0.60050675675675647</v>
      </c>
      <c r="AB53" s="13"/>
      <c r="AE53" s="17" t="s">
        <v>13</v>
      </c>
      <c r="AF53" s="17" t="s">
        <v>2</v>
      </c>
      <c r="AG53" s="16" t="s">
        <v>7</v>
      </c>
      <c r="AH53" s="16" t="s">
        <v>0</v>
      </c>
      <c r="AI53" s="14">
        <v>76.071428571428584</v>
      </c>
      <c r="AJ53" s="13">
        <v>124.14285714285714</v>
      </c>
      <c r="AK53" s="14"/>
      <c r="AL53" s="13">
        <f t="shared" si="6"/>
        <v>48.071428571428555</v>
      </c>
      <c r="AM53" s="46" t="str">
        <f t="shared" si="7"/>
        <v>+ 63%</v>
      </c>
      <c r="AN53" s="39">
        <f t="shared" si="8"/>
        <v>0.63192488262910762</v>
      </c>
      <c r="AO53" s="13"/>
      <c r="AR53" s="17" t="s">
        <v>13</v>
      </c>
      <c r="AS53" s="17" t="s">
        <v>2</v>
      </c>
      <c r="AT53" s="16" t="s">
        <v>7</v>
      </c>
      <c r="AU53" s="16" t="s">
        <v>0</v>
      </c>
      <c r="AV53" s="14">
        <v>98.071428571428569</v>
      </c>
      <c r="AW53" s="13">
        <v>146.57142857142856</v>
      </c>
      <c r="AX53" s="14"/>
      <c r="AY53" s="13">
        <f t="shared" si="9"/>
        <v>48.499999999999986</v>
      </c>
      <c r="AZ53" s="46" t="str">
        <f t="shared" si="10"/>
        <v>+ 49%</v>
      </c>
      <c r="BA53" s="39">
        <f t="shared" si="11"/>
        <v>0.49453750910415134</v>
      </c>
      <c r="BB53" s="13"/>
    </row>
    <row r="54" spans="1:54" ht="11.45" customHeight="1" x14ac:dyDescent="0.15">
      <c r="E54" s="26"/>
      <c r="F54" s="26"/>
      <c r="G54" s="27" t="s">
        <v>8</v>
      </c>
      <c r="H54" s="27" t="s">
        <v>18</v>
      </c>
      <c r="I54" s="28">
        <v>4404.3571428571422</v>
      </c>
      <c r="J54" s="42">
        <v>3744.8571428571427</v>
      </c>
      <c r="K54" s="29"/>
      <c r="L54" s="29">
        <f t="shared" si="0"/>
        <v>-659.49999999999955</v>
      </c>
      <c r="M54" s="45" t="str">
        <f t="shared" si="1"/>
        <v>- 15%</v>
      </c>
      <c r="N54" s="36">
        <f t="shared" si="2"/>
        <v>-0.14973808404015496</v>
      </c>
      <c r="O54" s="29"/>
      <c r="R54" s="26"/>
      <c r="S54" s="26"/>
      <c r="T54" s="27" t="s">
        <v>8</v>
      </c>
      <c r="U54" s="27" t="s">
        <v>18</v>
      </c>
      <c r="V54" s="28">
        <v>999.71428571428567</v>
      </c>
      <c r="W54" s="29">
        <v>797.71428571428567</v>
      </c>
      <c r="X54" s="28"/>
      <c r="Y54" s="29">
        <f t="shared" si="3"/>
        <v>-202</v>
      </c>
      <c r="Z54" s="45" t="str">
        <f t="shared" si="4"/>
        <v>- 20%</v>
      </c>
      <c r="AA54" s="36">
        <f t="shared" si="5"/>
        <v>-0.20205773078022293</v>
      </c>
      <c r="AB54" s="29"/>
      <c r="AE54" s="26"/>
      <c r="AF54" s="26"/>
      <c r="AG54" s="27" t="s">
        <v>8</v>
      </c>
      <c r="AH54" s="27" t="s">
        <v>18</v>
      </c>
      <c r="AI54" s="28">
        <v>1047.9285714285713</v>
      </c>
      <c r="AJ54" s="29">
        <v>913.42857142857144</v>
      </c>
      <c r="AK54" s="28"/>
      <c r="AL54" s="29">
        <f t="shared" si="6"/>
        <v>-134.49999999999989</v>
      </c>
      <c r="AM54" s="45" t="str">
        <f t="shared" si="7"/>
        <v>- 13%</v>
      </c>
      <c r="AN54" s="36">
        <f t="shared" si="8"/>
        <v>-0.12834844250562324</v>
      </c>
      <c r="AO54" s="29"/>
      <c r="AR54" s="26"/>
      <c r="AS54" s="26"/>
      <c r="AT54" s="27" t="s">
        <v>8</v>
      </c>
      <c r="AU54" s="27" t="s">
        <v>18</v>
      </c>
      <c r="AV54" s="28">
        <v>1175.7142857142858</v>
      </c>
      <c r="AW54" s="29">
        <v>993.57142857142856</v>
      </c>
      <c r="AX54" s="28"/>
      <c r="AY54" s="29">
        <f t="shared" si="9"/>
        <v>-182.14285714285722</v>
      </c>
      <c r="AZ54" s="45" t="str">
        <f t="shared" si="10"/>
        <v>- 15%</v>
      </c>
      <c r="BA54" s="36">
        <f t="shared" si="11"/>
        <v>-0.15492102065613614</v>
      </c>
      <c r="BB54" s="29"/>
    </row>
    <row r="55" spans="1:54" ht="11.45" customHeight="1" x14ac:dyDescent="0.15">
      <c r="A55" s="49" t="s">
        <v>29</v>
      </c>
      <c r="B55" s="50"/>
      <c r="C55" s="50"/>
      <c r="E55" s="17"/>
      <c r="F55" s="17"/>
      <c r="G55" s="16" t="s">
        <v>9</v>
      </c>
      <c r="H55" s="16" t="s">
        <v>1</v>
      </c>
      <c r="I55" s="14">
        <v>2529.0714285714289</v>
      </c>
      <c r="J55" s="19">
        <v>2240.9285714285716</v>
      </c>
      <c r="K55" s="13"/>
      <c r="L55" s="13">
        <f t="shared" si="0"/>
        <v>-288.14285714285734</v>
      </c>
      <c r="M55" s="46" t="str">
        <f t="shared" si="1"/>
        <v>- 11%</v>
      </c>
      <c r="N55" s="37">
        <f t="shared" si="2"/>
        <v>-0.11393227327929512</v>
      </c>
      <c r="O55" s="13"/>
      <c r="R55" s="17"/>
      <c r="S55" s="17"/>
      <c r="T55" s="16" t="s">
        <v>9</v>
      </c>
      <c r="U55" s="16" t="s">
        <v>1</v>
      </c>
      <c r="V55" s="14">
        <v>439.5</v>
      </c>
      <c r="W55" s="13">
        <v>387.21428571428572</v>
      </c>
      <c r="X55" s="14"/>
      <c r="Y55" s="13">
        <f t="shared" si="3"/>
        <v>-52.285714285714278</v>
      </c>
      <c r="Z55" s="46" t="str">
        <f t="shared" si="4"/>
        <v>- 12%</v>
      </c>
      <c r="AA55" s="37">
        <f t="shared" si="5"/>
        <v>-0.11896635787420769</v>
      </c>
      <c r="AB55" s="13"/>
      <c r="AE55" s="17"/>
      <c r="AF55" s="17"/>
      <c r="AG55" s="16" t="s">
        <v>9</v>
      </c>
      <c r="AH55" s="16" t="s">
        <v>1</v>
      </c>
      <c r="AI55" s="14">
        <v>623.64285714285711</v>
      </c>
      <c r="AJ55" s="13">
        <v>593.64285714285711</v>
      </c>
      <c r="AK55" s="14"/>
      <c r="AL55" s="13">
        <f t="shared" si="6"/>
        <v>-30</v>
      </c>
      <c r="AM55" s="46" t="str">
        <f t="shared" si="7"/>
        <v>- 5%</v>
      </c>
      <c r="AN55" s="37">
        <f t="shared" si="8"/>
        <v>-4.810445538884435E-2</v>
      </c>
      <c r="AO55" s="13"/>
      <c r="AR55" s="17"/>
      <c r="AS55" s="17"/>
      <c r="AT55" s="16" t="s">
        <v>9</v>
      </c>
      <c r="AU55" s="16" t="s">
        <v>1</v>
      </c>
      <c r="AV55" s="14">
        <v>738.92857142857144</v>
      </c>
      <c r="AW55" s="13">
        <v>626.5</v>
      </c>
      <c r="AX55" s="14"/>
      <c r="AY55" s="13">
        <f t="shared" si="9"/>
        <v>-112.42857142857144</v>
      </c>
      <c r="AZ55" s="46" t="str">
        <f t="shared" si="10"/>
        <v>- 15%</v>
      </c>
      <c r="BA55" s="37">
        <f t="shared" si="11"/>
        <v>-0.15215079748670857</v>
      </c>
      <c r="BB55" s="13"/>
    </row>
    <row r="56" spans="1:54" ht="11.45" customHeight="1" x14ac:dyDescent="0.15">
      <c r="A56" s="2"/>
      <c r="E56" s="26"/>
      <c r="F56" s="26"/>
      <c r="G56" s="27" t="s">
        <v>10</v>
      </c>
      <c r="H56" s="27" t="s">
        <v>19</v>
      </c>
      <c r="I56" s="28">
        <v>997.71428571428555</v>
      </c>
      <c r="J56" s="42">
        <v>832.92857142857144</v>
      </c>
      <c r="K56" s="29"/>
      <c r="L56" s="29">
        <f t="shared" si="0"/>
        <v>-164.78571428571411</v>
      </c>
      <c r="M56" s="45" t="str">
        <f t="shared" si="1"/>
        <v>- 17%</v>
      </c>
      <c r="N56" s="36">
        <f t="shared" si="2"/>
        <v>-0.16516323024054969</v>
      </c>
      <c r="O56" s="29"/>
      <c r="R56" s="26"/>
      <c r="S56" s="26"/>
      <c r="T56" s="27" t="s">
        <v>10</v>
      </c>
      <c r="U56" s="27" t="s">
        <v>19</v>
      </c>
      <c r="V56" s="28">
        <v>174.07142857142858</v>
      </c>
      <c r="W56" s="29">
        <v>148.57142857142858</v>
      </c>
      <c r="X56" s="28"/>
      <c r="Y56" s="29">
        <f t="shared" si="3"/>
        <v>-25.5</v>
      </c>
      <c r="Z56" s="45" t="str">
        <f t="shared" si="4"/>
        <v>- 15%</v>
      </c>
      <c r="AA56" s="36">
        <f t="shared" si="5"/>
        <v>-0.14649158801805498</v>
      </c>
      <c r="AB56" s="29"/>
      <c r="AE56" s="26"/>
      <c r="AF56" s="26"/>
      <c r="AG56" s="27" t="s">
        <v>10</v>
      </c>
      <c r="AH56" s="27" t="s">
        <v>19</v>
      </c>
      <c r="AI56" s="28">
        <v>238.21428571428572</v>
      </c>
      <c r="AJ56" s="29">
        <v>200.5</v>
      </c>
      <c r="AK56" s="28"/>
      <c r="AL56" s="29">
        <f t="shared" si="6"/>
        <v>-37.714285714285722</v>
      </c>
      <c r="AM56" s="45" t="str">
        <f t="shared" si="7"/>
        <v>- 16%</v>
      </c>
      <c r="AN56" s="36">
        <f t="shared" si="8"/>
        <v>-0.15832083958020993</v>
      </c>
      <c r="AO56" s="29"/>
      <c r="AR56" s="26"/>
      <c r="AS56" s="26"/>
      <c r="AT56" s="27" t="s">
        <v>10</v>
      </c>
      <c r="AU56" s="27" t="s">
        <v>19</v>
      </c>
      <c r="AV56" s="28">
        <v>306.28571428571428</v>
      </c>
      <c r="AW56" s="29">
        <v>248.14285714285714</v>
      </c>
      <c r="AX56" s="28"/>
      <c r="AY56" s="29">
        <f t="shared" si="9"/>
        <v>-58.142857142857139</v>
      </c>
      <c r="AZ56" s="45" t="str">
        <f t="shared" si="10"/>
        <v>- 19%</v>
      </c>
      <c r="BA56" s="36">
        <f t="shared" si="11"/>
        <v>-0.18983208955223879</v>
      </c>
      <c r="BB56" s="29"/>
    </row>
    <row r="57" spans="1:54" ht="11.45" customHeight="1" x14ac:dyDescent="0.15">
      <c r="A57" s="2" t="s">
        <v>37</v>
      </c>
      <c r="E57" s="17"/>
      <c r="F57" s="17"/>
      <c r="G57" s="16" t="s">
        <v>11</v>
      </c>
      <c r="H57" s="16" t="s">
        <v>20</v>
      </c>
      <c r="I57" s="14">
        <v>526.28571428571433</v>
      </c>
      <c r="J57" s="19">
        <v>528</v>
      </c>
      <c r="K57" s="13"/>
      <c r="L57" s="13">
        <f t="shared" si="0"/>
        <v>1.7142857142856656</v>
      </c>
      <c r="M57" s="46" t="str">
        <f t="shared" si="1"/>
        <v>o</v>
      </c>
      <c r="N57" s="37">
        <f t="shared" si="2"/>
        <v>3.2573289902279199E-3</v>
      </c>
      <c r="O57" s="13"/>
      <c r="R57" s="17"/>
      <c r="S57" s="17"/>
      <c r="T57" s="16" t="s">
        <v>11</v>
      </c>
      <c r="U57" s="16" t="s">
        <v>20</v>
      </c>
      <c r="V57" s="14">
        <v>100.71428571428571</v>
      </c>
      <c r="W57" s="13">
        <v>76.285714285714292</v>
      </c>
      <c r="X57" s="14"/>
      <c r="Y57" s="13">
        <f t="shared" si="3"/>
        <v>-24.428571428571416</v>
      </c>
      <c r="Z57" s="46" t="str">
        <f t="shared" si="4"/>
        <v>- 24%</v>
      </c>
      <c r="AA57" s="37">
        <f t="shared" si="5"/>
        <v>-0.24255319148936161</v>
      </c>
      <c r="AB57" s="13"/>
      <c r="AE57" s="17"/>
      <c r="AF57" s="17"/>
      <c r="AG57" s="16" t="s">
        <v>11</v>
      </c>
      <c r="AH57" s="16" t="s">
        <v>20</v>
      </c>
      <c r="AI57" s="14">
        <v>101.78571428571429</v>
      </c>
      <c r="AJ57" s="13">
        <v>130.57142857142858</v>
      </c>
      <c r="AK57" s="14"/>
      <c r="AL57" s="13">
        <f t="shared" si="6"/>
        <v>28.785714285714292</v>
      </c>
      <c r="AM57" s="46" t="str">
        <f t="shared" si="7"/>
        <v>+ 28%</v>
      </c>
      <c r="AN57" s="37">
        <f t="shared" si="8"/>
        <v>0.28280701754385967</v>
      </c>
      <c r="AO57" s="13"/>
      <c r="AR57" s="17"/>
      <c r="AS57" s="17"/>
      <c r="AT57" s="16" t="s">
        <v>11</v>
      </c>
      <c r="AU57" s="16" t="s">
        <v>20</v>
      </c>
      <c r="AV57" s="14">
        <v>172.14285714285714</v>
      </c>
      <c r="AW57" s="13">
        <v>167.5</v>
      </c>
      <c r="AX57" s="14"/>
      <c r="AY57" s="13">
        <f t="shared" si="9"/>
        <v>-4.6428571428571388</v>
      </c>
      <c r="AZ57" s="46" t="str">
        <f t="shared" si="10"/>
        <v>- 3%</v>
      </c>
      <c r="BA57" s="37">
        <f t="shared" si="11"/>
        <v>-2.697095435684645E-2</v>
      </c>
      <c r="BB57" s="13"/>
    </row>
    <row r="58" spans="1:54" ht="11.45" customHeight="1" x14ac:dyDescent="0.15">
      <c r="A58" s="2" t="s">
        <v>38</v>
      </c>
      <c r="E58" s="26"/>
      <c r="F58" s="26"/>
      <c r="G58" s="27" t="s">
        <v>12</v>
      </c>
      <c r="H58" s="27" t="s">
        <v>21</v>
      </c>
      <c r="I58" s="28">
        <v>913.71428571428578</v>
      </c>
      <c r="J58" s="42">
        <v>1311.2857142857142</v>
      </c>
      <c r="K58" s="29"/>
      <c r="L58" s="29">
        <f t="shared" si="0"/>
        <v>397.57142857142844</v>
      </c>
      <c r="M58" s="45" t="str">
        <f t="shared" si="1"/>
        <v>+ 44%</v>
      </c>
      <c r="N58" s="36">
        <f t="shared" si="2"/>
        <v>0.43511569731081912</v>
      </c>
      <c r="O58" s="29"/>
      <c r="R58" s="26"/>
      <c r="S58" s="26"/>
      <c r="T58" s="27" t="s">
        <v>12</v>
      </c>
      <c r="U58" s="27" t="s">
        <v>21</v>
      </c>
      <c r="V58" s="28">
        <v>201.57142857142858</v>
      </c>
      <c r="W58" s="29">
        <v>279.57142857142856</v>
      </c>
      <c r="X58" s="28"/>
      <c r="Y58" s="29">
        <f t="shared" si="3"/>
        <v>77.999999999999972</v>
      </c>
      <c r="Z58" s="45" t="str">
        <f t="shared" si="4"/>
        <v>+ 39%</v>
      </c>
      <c r="AA58" s="36">
        <f t="shared" si="5"/>
        <v>0.38695960311835559</v>
      </c>
      <c r="AB58" s="29"/>
      <c r="AE58" s="26"/>
      <c r="AF58" s="26"/>
      <c r="AG58" s="27" t="s">
        <v>12</v>
      </c>
      <c r="AH58" s="27" t="s">
        <v>21</v>
      </c>
      <c r="AI58" s="28">
        <v>188</v>
      </c>
      <c r="AJ58" s="29">
        <v>323.14285714285711</v>
      </c>
      <c r="AK58" s="28"/>
      <c r="AL58" s="29">
        <f t="shared" si="6"/>
        <v>135.14285714285711</v>
      </c>
      <c r="AM58" s="45" t="str">
        <f t="shared" si="7"/>
        <v>+ 72%</v>
      </c>
      <c r="AN58" s="36">
        <f t="shared" si="8"/>
        <v>0.71884498480243142</v>
      </c>
      <c r="AO58" s="29"/>
      <c r="AR58" s="26"/>
      <c r="AS58" s="26"/>
      <c r="AT58" s="27" t="s">
        <v>12</v>
      </c>
      <c r="AU58" s="27" t="s">
        <v>21</v>
      </c>
      <c r="AV58" s="28">
        <v>293.78571428571428</v>
      </c>
      <c r="AW58" s="29">
        <v>374.5</v>
      </c>
      <c r="AX58" s="28"/>
      <c r="AY58" s="29">
        <f t="shared" si="9"/>
        <v>80.714285714285722</v>
      </c>
      <c r="AZ58" s="45" t="str">
        <f t="shared" si="10"/>
        <v>+ 27%</v>
      </c>
      <c r="BA58" s="36">
        <f t="shared" si="11"/>
        <v>0.27473863360077805</v>
      </c>
      <c r="BB58" s="29"/>
    </row>
    <row r="59" spans="1:54" ht="11.45" customHeight="1" x14ac:dyDescent="0.15">
      <c r="E59" s="17"/>
      <c r="F59" s="17"/>
      <c r="G59" s="16" t="s">
        <v>14</v>
      </c>
      <c r="H59" s="16" t="s">
        <v>3</v>
      </c>
      <c r="I59" s="14">
        <v>1363.9285714285713</v>
      </c>
      <c r="J59" s="19">
        <v>685.92857142857133</v>
      </c>
      <c r="K59" s="13"/>
      <c r="L59" s="13">
        <f t="shared" si="0"/>
        <v>-678</v>
      </c>
      <c r="M59" s="46" t="str">
        <f t="shared" si="1"/>
        <v>- 50%</v>
      </c>
      <c r="N59" s="37">
        <f t="shared" si="2"/>
        <v>-0.49709347996857822</v>
      </c>
      <c r="O59" s="13"/>
      <c r="R59" s="17"/>
      <c r="S59" s="17"/>
      <c r="T59" s="16" t="s">
        <v>14</v>
      </c>
      <c r="U59" s="16" t="s">
        <v>3</v>
      </c>
      <c r="V59" s="14">
        <v>288.28571428571428</v>
      </c>
      <c r="W59" s="13">
        <v>99.857142857142861</v>
      </c>
      <c r="X59" s="14"/>
      <c r="Y59" s="13">
        <f t="shared" si="3"/>
        <v>-188.42857142857142</v>
      </c>
      <c r="Z59" s="46" t="str">
        <f t="shared" si="4"/>
        <v>- 65%</v>
      </c>
      <c r="AA59" s="37">
        <f t="shared" si="5"/>
        <v>-0.65361744301288405</v>
      </c>
      <c r="AB59" s="13"/>
      <c r="AE59" s="17"/>
      <c r="AF59" s="17"/>
      <c r="AG59" s="16" t="s">
        <v>14</v>
      </c>
      <c r="AH59" s="16" t="s">
        <v>3</v>
      </c>
      <c r="AI59" s="14">
        <v>304.35714285714283</v>
      </c>
      <c r="AJ59" s="13">
        <v>169.35714285714286</v>
      </c>
      <c r="AK59" s="14"/>
      <c r="AL59" s="13">
        <f t="shared" si="6"/>
        <v>-134.99999999999997</v>
      </c>
      <c r="AM59" s="46" t="str">
        <f t="shared" si="7"/>
        <v>- 44%</v>
      </c>
      <c r="AN59" s="37">
        <f t="shared" si="8"/>
        <v>-0.44355785026988964</v>
      </c>
      <c r="AO59" s="13"/>
      <c r="AR59" s="17"/>
      <c r="AS59" s="17"/>
      <c r="AT59" s="16" t="s">
        <v>14</v>
      </c>
      <c r="AU59" s="16" t="s">
        <v>3</v>
      </c>
      <c r="AV59" s="14">
        <v>385.64285714285717</v>
      </c>
      <c r="AW59" s="13">
        <v>225.28571428571428</v>
      </c>
      <c r="AX59" s="14"/>
      <c r="AY59" s="13">
        <f t="shared" si="9"/>
        <v>-160.35714285714289</v>
      </c>
      <c r="AZ59" s="46" t="str">
        <f t="shared" si="10"/>
        <v>- 42%</v>
      </c>
      <c r="BA59" s="37">
        <f t="shared" si="11"/>
        <v>-0.41581774402667165</v>
      </c>
      <c r="BB59" s="13"/>
    </row>
    <row r="60" spans="1:54" ht="11.45" customHeight="1" x14ac:dyDescent="0.15">
      <c r="E60" s="31"/>
      <c r="F60" s="31"/>
      <c r="G60" s="32" t="s">
        <v>16</v>
      </c>
      <c r="H60" s="32" t="s">
        <v>23</v>
      </c>
      <c r="I60" s="33">
        <v>112.85714285714286</v>
      </c>
      <c r="J60" s="43">
        <v>152.35714285714286</v>
      </c>
      <c r="K60" s="34"/>
      <c r="L60" s="34">
        <f t="shared" si="0"/>
        <v>39.5</v>
      </c>
      <c r="M60" s="47" t="str">
        <f t="shared" si="1"/>
        <v>+ 35%</v>
      </c>
      <c r="N60" s="38">
        <f t="shared" si="2"/>
        <v>0.35</v>
      </c>
      <c r="O60" s="34"/>
      <c r="R60" s="31"/>
      <c r="S60" s="31"/>
      <c r="T60" s="32" t="s">
        <v>16</v>
      </c>
      <c r="U60" s="32" t="s">
        <v>23</v>
      </c>
      <c r="V60" s="33">
        <v>24.714285714285715</v>
      </c>
      <c r="W60" s="34">
        <v>30.928571428571431</v>
      </c>
      <c r="X60" s="33"/>
      <c r="Y60" s="34">
        <f t="shared" si="3"/>
        <v>6.2142857142857153</v>
      </c>
      <c r="Z60" s="47" t="str">
        <f t="shared" si="4"/>
        <v>+ 25%</v>
      </c>
      <c r="AA60" s="38">
        <f t="shared" si="5"/>
        <v>0.25144508670520233</v>
      </c>
      <c r="AB60" s="34"/>
      <c r="AE60" s="31"/>
      <c r="AF60" s="31"/>
      <c r="AG60" s="32" t="s">
        <v>16</v>
      </c>
      <c r="AH60" s="32" t="s">
        <v>23</v>
      </c>
      <c r="AI60" s="33">
        <v>20.714285714285715</v>
      </c>
      <c r="AJ60" s="34">
        <v>35.571428571428569</v>
      </c>
      <c r="AK60" s="33"/>
      <c r="AL60" s="34">
        <f t="shared" si="6"/>
        <v>14.857142857142854</v>
      </c>
      <c r="AM60" s="47" t="str">
        <f t="shared" si="7"/>
        <v>+ 72%</v>
      </c>
      <c r="AN60" s="38">
        <f t="shared" si="8"/>
        <v>0.7172413793103446</v>
      </c>
      <c r="AO60" s="34"/>
      <c r="AR60" s="31"/>
      <c r="AS60" s="31"/>
      <c r="AT60" s="32" t="s">
        <v>16</v>
      </c>
      <c r="AU60" s="32" t="s">
        <v>23</v>
      </c>
      <c r="AV60" s="33">
        <v>40.214285714285715</v>
      </c>
      <c r="AW60" s="34">
        <v>53.714285714285715</v>
      </c>
      <c r="AX60" s="33"/>
      <c r="AY60" s="34">
        <f t="shared" si="9"/>
        <v>13.5</v>
      </c>
      <c r="AZ60" s="47" t="str">
        <f t="shared" si="10"/>
        <v>+ 34%</v>
      </c>
      <c r="BA60" s="38">
        <f t="shared" si="11"/>
        <v>0.33570159857904086</v>
      </c>
      <c r="BB60" s="34"/>
    </row>
    <row r="61" spans="1:54" ht="11.45" customHeight="1" x14ac:dyDescent="0.15">
      <c r="E61" s="17" t="s">
        <v>14</v>
      </c>
      <c r="F61" s="17" t="s">
        <v>3</v>
      </c>
      <c r="G61" s="16" t="s">
        <v>7</v>
      </c>
      <c r="H61" s="16" t="s">
        <v>0</v>
      </c>
      <c r="I61" s="14">
        <v>256.92857142857144</v>
      </c>
      <c r="J61" s="19">
        <v>265.35714285714289</v>
      </c>
      <c r="K61" s="13"/>
      <c r="L61" s="13">
        <f t="shared" si="0"/>
        <v>8.4285714285714448</v>
      </c>
      <c r="M61" s="46" t="str">
        <f t="shared" si="1"/>
        <v>+ 3%</v>
      </c>
      <c r="N61" s="39">
        <f t="shared" si="2"/>
        <v>3.2805115373922777E-2</v>
      </c>
      <c r="O61" s="13"/>
      <c r="R61" s="17" t="s">
        <v>14</v>
      </c>
      <c r="S61" s="17" t="s">
        <v>3</v>
      </c>
      <c r="T61" s="16" t="s">
        <v>7</v>
      </c>
      <c r="U61" s="16" t="s">
        <v>0</v>
      </c>
      <c r="V61" s="14">
        <v>51.285714285714285</v>
      </c>
      <c r="W61" s="13">
        <v>75.714285714285708</v>
      </c>
      <c r="X61" s="14"/>
      <c r="Y61" s="13">
        <f t="shared" si="3"/>
        <v>24.428571428571423</v>
      </c>
      <c r="Z61" s="46" t="str">
        <f t="shared" si="4"/>
        <v>+ 48%</v>
      </c>
      <c r="AA61" s="39">
        <f t="shared" si="5"/>
        <v>0.47632311977715869</v>
      </c>
      <c r="AB61" s="13"/>
      <c r="AE61" s="17" t="s">
        <v>14</v>
      </c>
      <c r="AF61" s="17" t="s">
        <v>3</v>
      </c>
      <c r="AG61" s="16" t="s">
        <v>7</v>
      </c>
      <c r="AH61" s="16" t="s">
        <v>0</v>
      </c>
      <c r="AI61" s="14">
        <v>62.642857142857146</v>
      </c>
      <c r="AJ61" s="13">
        <v>60.285714285714285</v>
      </c>
      <c r="AK61" s="14"/>
      <c r="AL61" s="13">
        <f t="shared" si="6"/>
        <v>-2.3571428571428612</v>
      </c>
      <c r="AM61" s="46" t="str">
        <f t="shared" si="7"/>
        <v>- 4%</v>
      </c>
      <c r="AN61" s="39">
        <f t="shared" si="8"/>
        <v>-3.7628278221208726E-2</v>
      </c>
      <c r="AO61" s="13"/>
      <c r="AR61" s="17" t="s">
        <v>14</v>
      </c>
      <c r="AS61" s="17" t="s">
        <v>3</v>
      </c>
      <c r="AT61" s="16" t="s">
        <v>7</v>
      </c>
      <c r="AU61" s="16" t="s">
        <v>0</v>
      </c>
      <c r="AV61" s="14">
        <v>77.571428571428569</v>
      </c>
      <c r="AW61" s="13">
        <v>54.642857142857139</v>
      </c>
      <c r="AX61" s="14"/>
      <c r="AY61" s="13">
        <f t="shared" si="9"/>
        <v>-22.928571428571431</v>
      </c>
      <c r="AZ61" s="46" t="str">
        <f t="shared" si="10"/>
        <v>- 30%</v>
      </c>
      <c r="BA61" s="39">
        <f t="shared" si="11"/>
        <v>-0.29558011049723759</v>
      </c>
      <c r="BB61" s="13"/>
    </row>
    <row r="62" spans="1:54" ht="11.45" customHeight="1" x14ac:dyDescent="0.15">
      <c r="E62" s="26"/>
      <c r="F62" s="26"/>
      <c r="G62" s="27" t="s">
        <v>8</v>
      </c>
      <c r="H62" s="27" t="s">
        <v>18</v>
      </c>
      <c r="I62" s="28">
        <v>613.78571428571433</v>
      </c>
      <c r="J62" s="42">
        <v>336.57142857142856</v>
      </c>
      <c r="K62" s="29"/>
      <c r="L62" s="29">
        <f t="shared" si="0"/>
        <v>-277.21428571428578</v>
      </c>
      <c r="M62" s="45" t="str">
        <f t="shared" si="1"/>
        <v>- 45%</v>
      </c>
      <c r="N62" s="36">
        <f t="shared" si="2"/>
        <v>-0.45164668916559997</v>
      </c>
      <c r="O62" s="29"/>
      <c r="R62" s="26"/>
      <c r="S62" s="26"/>
      <c r="T62" s="27" t="s">
        <v>8</v>
      </c>
      <c r="U62" s="27" t="s">
        <v>18</v>
      </c>
      <c r="V62" s="28">
        <v>165.57142857142858</v>
      </c>
      <c r="W62" s="29">
        <v>108.5</v>
      </c>
      <c r="X62" s="28"/>
      <c r="Y62" s="29">
        <f t="shared" si="3"/>
        <v>-57.071428571428584</v>
      </c>
      <c r="Z62" s="45" t="str">
        <f t="shared" si="4"/>
        <v>- 34%</v>
      </c>
      <c r="AA62" s="36">
        <f t="shared" si="5"/>
        <v>-0.34469370146678174</v>
      </c>
      <c r="AB62" s="29"/>
      <c r="AE62" s="26"/>
      <c r="AF62" s="26"/>
      <c r="AG62" s="27" t="s">
        <v>8</v>
      </c>
      <c r="AH62" s="27" t="s">
        <v>18</v>
      </c>
      <c r="AI62" s="28">
        <v>126.21428571428571</v>
      </c>
      <c r="AJ62" s="29">
        <v>68.285714285714278</v>
      </c>
      <c r="AK62" s="28"/>
      <c r="AL62" s="29">
        <f t="shared" si="6"/>
        <v>-57.928571428571431</v>
      </c>
      <c r="AM62" s="45" t="str">
        <f t="shared" si="7"/>
        <v>- 46%</v>
      </c>
      <c r="AN62" s="36">
        <f t="shared" si="8"/>
        <v>-0.45897000565930962</v>
      </c>
      <c r="AO62" s="29"/>
      <c r="AR62" s="26"/>
      <c r="AS62" s="26"/>
      <c r="AT62" s="27" t="s">
        <v>8</v>
      </c>
      <c r="AU62" s="27" t="s">
        <v>18</v>
      </c>
      <c r="AV62" s="28">
        <v>154.71428571428572</v>
      </c>
      <c r="AW62" s="29">
        <v>79.428571428571431</v>
      </c>
      <c r="AX62" s="28"/>
      <c r="AY62" s="29">
        <f t="shared" si="9"/>
        <v>-75.285714285714292</v>
      </c>
      <c r="AZ62" s="45" t="str">
        <f t="shared" si="10"/>
        <v>- 49%</v>
      </c>
      <c r="BA62" s="36">
        <f t="shared" si="11"/>
        <v>-0.48661126500461682</v>
      </c>
      <c r="BB62" s="29"/>
    </row>
    <row r="63" spans="1:54" ht="11.45" customHeight="1" x14ac:dyDescent="0.15">
      <c r="E63" s="17"/>
      <c r="F63" s="17"/>
      <c r="G63" s="16" t="s">
        <v>9</v>
      </c>
      <c r="H63" s="16" t="s">
        <v>1</v>
      </c>
      <c r="I63" s="14">
        <v>81.428571428571416</v>
      </c>
      <c r="J63" s="19">
        <v>88.642857142857139</v>
      </c>
      <c r="K63" s="13"/>
      <c r="L63" s="13">
        <f t="shared" si="0"/>
        <v>7.2142857142857224</v>
      </c>
      <c r="M63" s="46" t="str">
        <f t="shared" si="1"/>
        <v>+ 9%</v>
      </c>
      <c r="N63" s="37">
        <f t="shared" si="2"/>
        <v>8.8596491228070284E-2</v>
      </c>
      <c r="O63" s="13"/>
      <c r="R63" s="17"/>
      <c r="S63" s="17"/>
      <c r="T63" s="16" t="s">
        <v>9</v>
      </c>
      <c r="U63" s="16" t="s">
        <v>1</v>
      </c>
      <c r="V63" s="14">
        <v>13.428571428571429</v>
      </c>
      <c r="W63" s="13">
        <v>19.714285714285715</v>
      </c>
      <c r="X63" s="14"/>
      <c r="Y63" s="13">
        <f t="shared" si="3"/>
        <v>6.2857142857142865</v>
      </c>
      <c r="Z63" s="46" t="str">
        <f t="shared" si="4"/>
        <v>+ 47%</v>
      </c>
      <c r="AA63" s="37">
        <f t="shared" si="5"/>
        <v>0.46808510638297879</v>
      </c>
      <c r="AB63" s="13"/>
      <c r="AE63" s="17"/>
      <c r="AF63" s="17"/>
      <c r="AG63" s="16" t="s">
        <v>9</v>
      </c>
      <c r="AH63" s="16" t="s">
        <v>1</v>
      </c>
      <c r="AI63" s="14">
        <v>18.642857142857142</v>
      </c>
      <c r="AJ63" s="13">
        <v>17.357142857142858</v>
      </c>
      <c r="AK63" s="14"/>
      <c r="AL63" s="13">
        <f t="shared" si="6"/>
        <v>-1.2857142857142847</v>
      </c>
      <c r="AM63" s="46" t="str">
        <f t="shared" si="7"/>
        <v>- 7%</v>
      </c>
      <c r="AN63" s="37">
        <f t="shared" si="8"/>
        <v>-6.8965517241379254E-2</v>
      </c>
      <c r="AO63" s="13"/>
      <c r="AR63" s="17"/>
      <c r="AS63" s="17"/>
      <c r="AT63" s="16" t="s">
        <v>9</v>
      </c>
      <c r="AU63" s="16" t="s">
        <v>1</v>
      </c>
      <c r="AV63" s="14">
        <v>23.5</v>
      </c>
      <c r="AW63" s="13">
        <v>23.642857142857142</v>
      </c>
      <c r="AX63" s="14"/>
      <c r="AY63" s="13">
        <f t="shared" si="9"/>
        <v>0.14285714285714235</v>
      </c>
      <c r="AZ63" s="46" t="str">
        <f t="shared" si="10"/>
        <v>+ 1%</v>
      </c>
      <c r="BA63" s="37">
        <f t="shared" si="11"/>
        <v>6.0790273556230786E-3</v>
      </c>
      <c r="BB63" s="13"/>
    </row>
    <row r="64" spans="1:54" ht="11.45" customHeight="1" x14ac:dyDescent="0.15">
      <c r="E64" s="26"/>
      <c r="F64" s="26"/>
      <c r="G64" s="27" t="s">
        <v>10</v>
      </c>
      <c r="H64" s="27" t="s">
        <v>19</v>
      </c>
      <c r="I64" s="28">
        <v>88.142857142857139</v>
      </c>
      <c r="J64" s="42">
        <v>64.071428571428569</v>
      </c>
      <c r="K64" s="29"/>
      <c r="L64" s="29">
        <f t="shared" si="0"/>
        <v>-24.071428571428569</v>
      </c>
      <c r="M64" s="45" t="str">
        <f t="shared" si="1"/>
        <v>- 27%</v>
      </c>
      <c r="N64" s="36">
        <f t="shared" si="2"/>
        <v>-0.27309562398703402</v>
      </c>
      <c r="O64" s="29"/>
      <c r="R64" s="26"/>
      <c r="S64" s="26"/>
      <c r="T64" s="27" t="s">
        <v>10</v>
      </c>
      <c r="U64" s="27" t="s">
        <v>19</v>
      </c>
      <c r="V64" s="28">
        <v>15.428571428571429</v>
      </c>
      <c r="W64" s="29">
        <v>14.571428571428571</v>
      </c>
      <c r="X64" s="28"/>
      <c r="Y64" s="29">
        <f t="shared" si="3"/>
        <v>-0.85714285714285765</v>
      </c>
      <c r="Z64" s="45" t="str">
        <f t="shared" si="4"/>
        <v>- 6%</v>
      </c>
      <c r="AA64" s="36">
        <f t="shared" si="5"/>
        <v>-5.5555555555555587E-2</v>
      </c>
      <c r="AB64" s="29"/>
      <c r="AE64" s="26"/>
      <c r="AF64" s="26"/>
      <c r="AG64" s="27" t="s">
        <v>10</v>
      </c>
      <c r="AH64" s="27" t="s">
        <v>19</v>
      </c>
      <c r="AI64" s="28">
        <v>16.714285714285715</v>
      </c>
      <c r="AJ64" s="29">
        <v>12.5</v>
      </c>
      <c r="AK64" s="28"/>
      <c r="AL64" s="29">
        <f t="shared" si="6"/>
        <v>-4.2142857142857153</v>
      </c>
      <c r="AM64" s="45" t="str">
        <f t="shared" si="7"/>
        <v>- 25%</v>
      </c>
      <c r="AN64" s="36">
        <f t="shared" si="8"/>
        <v>-0.25213675213675218</v>
      </c>
      <c r="AO64" s="29"/>
      <c r="AR64" s="26"/>
      <c r="AS64" s="26"/>
      <c r="AT64" s="27" t="s">
        <v>10</v>
      </c>
      <c r="AU64" s="27" t="s">
        <v>19</v>
      </c>
      <c r="AV64" s="28">
        <v>33.642857142857146</v>
      </c>
      <c r="AW64" s="29">
        <v>21.142857142857142</v>
      </c>
      <c r="AX64" s="28"/>
      <c r="AY64" s="29">
        <f t="shared" si="9"/>
        <v>-12.500000000000004</v>
      </c>
      <c r="AZ64" s="45" t="str">
        <f t="shared" si="10"/>
        <v>- 37%</v>
      </c>
      <c r="BA64" s="36">
        <f t="shared" si="11"/>
        <v>-0.37154989384288756</v>
      </c>
      <c r="BB64" s="29"/>
    </row>
    <row r="65" spans="5:54" ht="11.45" customHeight="1" x14ac:dyDescent="0.15">
      <c r="E65" s="17"/>
      <c r="F65" s="17"/>
      <c r="G65" s="16" t="s">
        <v>11</v>
      </c>
      <c r="H65" s="16" t="s">
        <v>20</v>
      </c>
      <c r="I65" s="14">
        <v>589</v>
      </c>
      <c r="J65" s="19">
        <v>582.5</v>
      </c>
      <c r="K65" s="13"/>
      <c r="L65" s="13">
        <f t="shared" si="0"/>
        <v>-6.5</v>
      </c>
      <c r="M65" s="46" t="str">
        <f t="shared" si="1"/>
        <v>- 1%</v>
      </c>
      <c r="N65" s="37">
        <f t="shared" si="2"/>
        <v>-1.1035653650254669E-2</v>
      </c>
      <c r="O65" s="13"/>
      <c r="R65" s="17"/>
      <c r="S65" s="17"/>
      <c r="T65" s="16" t="s">
        <v>11</v>
      </c>
      <c r="U65" s="16" t="s">
        <v>20</v>
      </c>
      <c r="V65" s="14">
        <v>101.71428571428571</v>
      </c>
      <c r="W65" s="13">
        <v>118.35714285714286</v>
      </c>
      <c r="X65" s="14"/>
      <c r="Y65" s="13">
        <f t="shared" si="3"/>
        <v>16.642857142857153</v>
      </c>
      <c r="Z65" s="46" t="str">
        <f t="shared" si="4"/>
        <v>+ 16%</v>
      </c>
      <c r="AA65" s="37">
        <f t="shared" si="5"/>
        <v>0.16362359550561809</v>
      </c>
      <c r="AB65" s="13"/>
      <c r="AE65" s="17"/>
      <c r="AF65" s="17"/>
      <c r="AG65" s="16" t="s">
        <v>11</v>
      </c>
      <c r="AH65" s="16" t="s">
        <v>20</v>
      </c>
      <c r="AI65" s="14">
        <v>136</v>
      </c>
      <c r="AJ65" s="13">
        <v>135.57142857142858</v>
      </c>
      <c r="AK65" s="14"/>
      <c r="AL65" s="13">
        <f t="shared" si="6"/>
        <v>-0.42857142857141639</v>
      </c>
      <c r="AM65" s="46" t="str">
        <f t="shared" si="7"/>
        <v>o</v>
      </c>
      <c r="AN65" s="37">
        <f t="shared" si="8"/>
        <v>-3.151260504201591E-3</v>
      </c>
      <c r="AO65" s="13"/>
      <c r="AR65" s="17"/>
      <c r="AS65" s="17"/>
      <c r="AT65" s="16" t="s">
        <v>11</v>
      </c>
      <c r="AU65" s="16" t="s">
        <v>20</v>
      </c>
      <c r="AV65" s="14">
        <v>173.64285714285714</v>
      </c>
      <c r="AW65" s="13">
        <v>153.42857142857142</v>
      </c>
      <c r="AX65" s="14"/>
      <c r="AY65" s="13">
        <f t="shared" si="9"/>
        <v>-20.214285714285722</v>
      </c>
      <c r="AZ65" s="46" t="str">
        <f t="shared" si="10"/>
        <v>- 12%</v>
      </c>
      <c r="BA65" s="37">
        <f t="shared" si="11"/>
        <v>-0.11641299876594</v>
      </c>
      <c r="BB65" s="13"/>
    </row>
    <row r="66" spans="5:54" ht="11.45" customHeight="1" x14ac:dyDescent="0.15">
      <c r="E66" s="26"/>
      <c r="F66" s="26"/>
      <c r="G66" s="27" t="s">
        <v>12</v>
      </c>
      <c r="H66" s="27" t="s">
        <v>21</v>
      </c>
      <c r="I66" s="28">
        <v>2183.9285714285711</v>
      </c>
      <c r="J66" s="42">
        <v>932.21428571428567</v>
      </c>
      <c r="K66" s="29"/>
      <c r="L66" s="29">
        <f t="shared" si="0"/>
        <v>-1251.7142857142853</v>
      </c>
      <c r="M66" s="45" t="str">
        <f t="shared" si="1"/>
        <v>- 57%</v>
      </c>
      <c r="N66" s="36">
        <f t="shared" si="2"/>
        <v>-0.5731479967293539</v>
      </c>
      <c r="O66" s="29"/>
      <c r="R66" s="26"/>
      <c r="S66" s="26"/>
      <c r="T66" s="27" t="s">
        <v>12</v>
      </c>
      <c r="U66" s="27" t="s">
        <v>21</v>
      </c>
      <c r="V66" s="28">
        <v>471.28571428571428</v>
      </c>
      <c r="W66" s="29">
        <v>204.71428571428569</v>
      </c>
      <c r="X66" s="28"/>
      <c r="Y66" s="29">
        <f t="shared" si="3"/>
        <v>-266.57142857142856</v>
      </c>
      <c r="Z66" s="45" t="str">
        <f t="shared" si="4"/>
        <v>- 57%</v>
      </c>
      <c r="AA66" s="36">
        <f t="shared" si="5"/>
        <v>-0.56562594725674442</v>
      </c>
      <c r="AB66" s="29"/>
      <c r="AE66" s="26"/>
      <c r="AF66" s="26"/>
      <c r="AG66" s="27" t="s">
        <v>12</v>
      </c>
      <c r="AH66" s="27" t="s">
        <v>21</v>
      </c>
      <c r="AI66" s="28">
        <v>527.42857142857144</v>
      </c>
      <c r="AJ66" s="29">
        <v>228.64285714285714</v>
      </c>
      <c r="AK66" s="28"/>
      <c r="AL66" s="29">
        <f t="shared" si="6"/>
        <v>-298.78571428571433</v>
      </c>
      <c r="AM66" s="45" t="str">
        <f t="shared" si="7"/>
        <v>- 57%</v>
      </c>
      <c r="AN66" s="36">
        <f t="shared" si="8"/>
        <v>-0.5664951245937162</v>
      </c>
      <c r="AO66" s="29"/>
      <c r="AR66" s="26"/>
      <c r="AS66" s="26"/>
      <c r="AT66" s="27" t="s">
        <v>12</v>
      </c>
      <c r="AU66" s="27" t="s">
        <v>21</v>
      </c>
      <c r="AV66" s="28">
        <v>567.14285714285711</v>
      </c>
      <c r="AW66" s="29">
        <v>244.85714285714286</v>
      </c>
      <c r="AX66" s="28"/>
      <c r="AY66" s="29">
        <f t="shared" si="9"/>
        <v>-322.28571428571422</v>
      </c>
      <c r="AZ66" s="45" t="str">
        <f t="shared" si="10"/>
        <v>- 57%</v>
      </c>
      <c r="BA66" s="36">
        <f t="shared" si="11"/>
        <v>-0.56826196473551627</v>
      </c>
      <c r="BB66" s="29"/>
    </row>
    <row r="67" spans="5:54" ht="11.45" customHeight="1" x14ac:dyDescent="0.15">
      <c r="E67" s="17"/>
      <c r="F67" s="17"/>
      <c r="G67" s="16" t="s">
        <v>13</v>
      </c>
      <c r="H67" s="16" t="s">
        <v>2</v>
      </c>
      <c r="I67" s="14">
        <v>1361.214285714286</v>
      </c>
      <c r="J67" s="19">
        <v>694.14285714285711</v>
      </c>
      <c r="K67" s="13"/>
      <c r="L67" s="13">
        <f t="shared" si="0"/>
        <v>-667.0714285714289</v>
      </c>
      <c r="M67" s="46" t="str">
        <f t="shared" si="1"/>
        <v>- 49%</v>
      </c>
      <c r="N67" s="37">
        <f t="shared" si="2"/>
        <v>-0.49005614734743153</v>
      </c>
      <c r="O67" s="13"/>
      <c r="R67" s="17"/>
      <c r="S67" s="17"/>
      <c r="T67" s="16" t="s">
        <v>13</v>
      </c>
      <c r="U67" s="16" t="s">
        <v>2</v>
      </c>
      <c r="V67" s="14">
        <v>291.07142857142856</v>
      </c>
      <c r="W67" s="13">
        <v>125.07142857142857</v>
      </c>
      <c r="X67" s="14"/>
      <c r="Y67" s="13">
        <f t="shared" si="3"/>
        <v>-166</v>
      </c>
      <c r="Z67" s="46" t="str">
        <f t="shared" si="4"/>
        <v>- 57%</v>
      </c>
      <c r="AA67" s="37">
        <f t="shared" si="5"/>
        <v>-0.57030674846625773</v>
      </c>
      <c r="AB67" s="13"/>
      <c r="AE67" s="17"/>
      <c r="AF67" s="17"/>
      <c r="AG67" s="16" t="s">
        <v>13</v>
      </c>
      <c r="AH67" s="16" t="s">
        <v>2</v>
      </c>
      <c r="AI67" s="14">
        <v>296.14285714285717</v>
      </c>
      <c r="AJ67" s="13">
        <v>157.42857142857142</v>
      </c>
      <c r="AK67" s="14"/>
      <c r="AL67" s="13">
        <f t="shared" si="6"/>
        <v>-138.71428571428575</v>
      </c>
      <c r="AM67" s="46" t="str">
        <f t="shared" si="7"/>
        <v>- 47%</v>
      </c>
      <c r="AN67" s="37">
        <f t="shared" si="8"/>
        <v>-0.46840328027014</v>
      </c>
      <c r="AO67" s="13"/>
      <c r="AR67" s="17"/>
      <c r="AS67" s="17"/>
      <c r="AT67" s="16" t="s">
        <v>13</v>
      </c>
      <c r="AU67" s="16" t="s">
        <v>2</v>
      </c>
      <c r="AV67" s="14">
        <v>388.64285714285717</v>
      </c>
      <c r="AW67" s="13">
        <v>213.5</v>
      </c>
      <c r="AX67" s="14"/>
      <c r="AY67" s="13">
        <f t="shared" si="9"/>
        <v>-175.14285714285717</v>
      </c>
      <c r="AZ67" s="46" t="str">
        <f t="shared" si="10"/>
        <v>- 45%</v>
      </c>
      <c r="BA67" s="37">
        <f t="shared" si="11"/>
        <v>-0.45065245359308953</v>
      </c>
      <c r="BB67" s="13"/>
    </row>
    <row r="68" spans="5:54" ht="11.45" customHeight="1" x14ac:dyDescent="0.15">
      <c r="E68" s="31"/>
      <c r="F68" s="31"/>
      <c r="G68" s="32" t="s">
        <v>15</v>
      </c>
      <c r="H68" s="32" t="s">
        <v>22</v>
      </c>
      <c r="I68" s="33">
        <v>2.5</v>
      </c>
      <c r="J68" s="43">
        <v>2.8571428571428572</v>
      </c>
      <c r="K68" s="34"/>
      <c r="L68" s="34">
        <f t="shared" si="0"/>
        <v>0.35714285714285721</v>
      </c>
      <c r="M68" s="47" t="str">
        <f t="shared" si="1"/>
        <v>+ 14%</v>
      </c>
      <c r="N68" s="38">
        <f t="shared" si="2"/>
        <v>0.14285714285714288</v>
      </c>
      <c r="O68" s="34"/>
      <c r="R68" s="31"/>
      <c r="S68" s="31"/>
      <c r="T68" s="32" t="s">
        <v>15</v>
      </c>
      <c r="U68" s="32" t="s">
        <v>22</v>
      </c>
      <c r="V68" s="33">
        <v>0.35714285714285715</v>
      </c>
      <c r="W68" s="34">
        <v>0.5</v>
      </c>
      <c r="X68" s="33"/>
      <c r="Y68" s="34">
        <f t="shared" si="3"/>
        <v>0.14285714285714285</v>
      </c>
      <c r="Z68" s="47" t="str">
        <f t="shared" si="4"/>
        <v>+ 40%</v>
      </c>
      <c r="AA68" s="38">
        <f t="shared" si="5"/>
        <v>0.39999999999999997</v>
      </c>
      <c r="AB68" s="34"/>
      <c r="AE68" s="31"/>
      <c r="AF68" s="31"/>
      <c r="AG68" s="32" t="s">
        <v>15</v>
      </c>
      <c r="AH68" s="32" t="s">
        <v>22</v>
      </c>
      <c r="AI68" s="33">
        <v>0.6428571428571429</v>
      </c>
      <c r="AJ68" s="34">
        <v>0.6428571428571429</v>
      </c>
      <c r="AK68" s="33"/>
      <c r="AL68" s="34">
        <f t="shared" si="6"/>
        <v>0</v>
      </c>
      <c r="AM68" s="47" t="str">
        <f t="shared" si="7"/>
        <v>o</v>
      </c>
      <c r="AN68" s="38">
        <f t="shared" si="8"/>
        <v>0</v>
      </c>
      <c r="AO68" s="34"/>
      <c r="AR68" s="31"/>
      <c r="AS68" s="31"/>
      <c r="AT68" s="32" t="s">
        <v>15</v>
      </c>
      <c r="AU68" s="32" t="s">
        <v>22</v>
      </c>
      <c r="AV68" s="33">
        <v>0.6428571428571429</v>
      </c>
      <c r="AW68" s="34">
        <v>0.5714285714285714</v>
      </c>
      <c r="AX68" s="33"/>
      <c r="AY68" s="34">
        <f t="shared" si="9"/>
        <v>-7.1428571428571508E-2</v>
      </c>
      <c r="AZ68" s="47" t="str">
        <f t="shared" si="10"/>
        <v>- 11%</v>
      </c>
      <c r="BA68" s="38">
        <f t="shared" si="11"/>
        <v>-0.11111111111111123</v>
      </c>
      <c r="BB68" s="34"/>
    </row>
    <row r="69" spans="5:54" ht="11.45" customHeight="1" x14ac:dyDescent="0.15">
      <c r="E69" s="17" t="s">
        <v>15</v>
      </c>
      <c r="F69" s="17" t="s">
        <v>22</v>
      </c>
      <c r="G69" s="16" t="s">
        <v>7</v>
      </c>
      <c r="H69" s="16" t="s">
        <v>0</v>
      </c>
      <c r="I69" s="14">
        <v>448.85714285714289</v>
      </c>
      <c r="J69" s="19">
        <v>385.78571428571433</v>
      </c>
      <c r="K69" s="13"/>
      <c r="L69" s="13">
        <f t="shared" si="0"/>
        <v>-63.071428571428555</v>
      </c>
      <c r="M69" s="46" t="str">
        <f t="shared" si="1"/>
        <v>- 14%</v>
      </c>
      <c r="N69" s="39">
        <f t="shared" si="2"/>
        <v>-0.14051559516231696</v>
      </c>
      <c r="O69" s="13"/>
      <c r="R69" s="17" t="s">
        <v>15</v>
      </c>
      <c r="S69" s="17" t="s">
        <v>22</v>
      </c>
      <c r="T69" s="16" t="s">
        <v>7</v>
      </c>
      <c r="U69" s="16" t="s">
        <v>0</v>
      </c>
      <c r="V69" s="14">
        <v>135.5</v>
      </c>
      <c r="W69" s="13">
        <v>110.71428571428572</v>
      </c>
      <c r="X69" s="14"/>
      <c r="Y69" s="13">
        <f t="shared" si="3"/>
        <v>-24.785714285714278</v>
      </c>
      <c r="Z69" s="46" t="str">
        <f t="shared" si="4"/>
        <v>- 18%</v>
      </c>
      <c r="AA69" s="39">
        <f t="shared" si="5"/>
        <v>-0.1829204006325777</v>
      </c>
      <c r="AB69" s="13"/>
      <c r="AE69" s="17" t="s">
        <v>15</v>
      </c>
      <c r="AF69" s="17" t="s">
        <v>22</v>
      </c>
      <c r="AG69" s="16" t="s">
        <v>7</v>
      </c>
      <c r="AH69" s="16" t="s">
        <v>0</v>
      </c>
      <c r="AI69" s="14">
        <v>107.5</v>
      </c>
      <c r="AJ69" s="13">
        <v>95.285714285714278</v>
      </c>
      <c r="AK69" s="14"/>
      <c r="AL69" s="13">
        <f t="shared" si="6"/>
        <v>-12.214285714285722</v>
      </c>
      <c r="AM69" s="46" t="str">
        <f t="shared" si="7"/>
        <v>- 11%</v>
      </c>
      <c r="AN69" s="39">
        <f t="shared" si="8"/>
        <v>-0.11362126245847183</v>
      </c>
      <c r="AO69" s="13"/>
      <c r="AR69" s="17" t="s">
        <v>15</v>
      </c>
      <c r="AS69" s="17" t="s">
        <v>22</v>
      </c>
      <c r="AT69" s="16" t="s">
        <v>7</v>
      </c>
      <c r="AU69" s="16" t="s">
        <v>0</v>
      </c>
      <c r="AV69" s="14">
        <v>84.571428571428569</v>
      </c>
      <c r="AW69" s="13">
        <v>82</v>
      </c>
      <c r="AX69" s="14"/>
      <c r="AY69" s="13">
        <f t="shared" si="9"/>
        <v>-2.5714285714285694</v>
      </c>
      <c r="AZ69" s="46" t="str">
        <f t="shared" si="10"/>
        <v>- 3%</v>
      </c>
      <c r="BA69" s="39">
        <f t="shared" si="11"/>
        <v>-3.0405405405405383E-2</v>
      </c>
      <c r="BB69" s="13"/>
    </row>
    <row r="70" spans="5:54" ht="11.45" customHeight="1" x14ac:dyDescent="0.15">
      <c r="E70" s="26"/>
      <c r="F70" s="26"/>
      <c r="G70" s="27" t="s">
        <v>12</v>
      </c>
      <c r="H70" s="27" t="s">
        <v>21</v>
      </c>
      <c r="I70" s="28">
        <v>151.92857142857142</v>
      </c>
      <c r="J70" s="42">
        <v>138.5</v>
      </c>
      <c r="K70" s="29"/>
      <c r="L70" s="29">
        <f t="shared" si="0"/>
        <v>-13.428571428571416</v>
      </c>
      <c r="M70" s="45" t="str">
        <f t="shared" si="1"/>
        <v>- 9%</v>
      </c>
      <c r="N70" s="36">
        <f t="shared" si="2"/>
        <v>-8.8387400094029081E-2</v>
      </c>
      <c r="O70" s="29"/>
      <c r="R70" s="26"/>
      <c r="S70" s="26"/>
      <c r="T70" s="27" t="s">
        <v>12</v>
      </c>
      <c r="U70" s="27" t="s">
        <v>21</v>
      </c>
      <c r="V70" s="28">
        <v>50.428571428571431</v>
      </c>
      <c r="W70" s="29">
        <v>51.642857142857146</v>
      </c>
      <c r="X70" s="28"/>
      <c r="Y70" s="29">
        <f t="shared" si="3"/>
        <v>1.2142857142857153</v>
      </c>
      <c r="Z70" s="45" t="str">
        <f t="shared" si="4"/>
        <v>+ 2%</v>
      </c>
      <c r="AA70" s="36">
        <f t="shared" si="5"/>
        <v>2.4079320113314467E-2</v>
      </c>
      <c r="AB70" s="29"/>
      <c r="AE70" s="26"/>
      <c r="AF70" s="26"/>
      <c r="AG70" s="27" t="s">
        <v>12</v>
      </c>
      <c r="AH70" s="27" t="s">
        <v>21</v>
      </c>
      <c r="AI70" s="28">
        <v>30.642857142857142</v>
      </c>
      <c r="AJ70" s="29">
        <v>26.142857142857142</v>
      </c>
      <c r="AK70" s="28"/>
      <c r="AL70" s="29">
        <f t="shared" si="6"/>
        <v>-4.5</v>
      </c>
      <c r="AM70" s="45" t="str">
        <f t="shared" si="7"/>
        <v>- 15%</v>
      </c>
      <c r="AN70" s="36">
        <f t="shared" si="8"/>
        <v>-0.14685314685314685</v>
      </c>
      <c r="AO70" s="29"/>
      <c r="AR70" s="26"/>
      <c r="AS70" s="26"/>
      <c r="AT70" s="27" t="s">
        <v>12</v>
      </c>
      <c r="AU70" s="27" t="s">
        <v>21</v>
      </c>
      <c r="AV70" s="28">
        <v>35.071428571428569</v>
      </c>
      <c r="AW70" s="29">
        <v>31.928571428571427</v>
      </c>
      <c r="AX70" s="28"/>
      <c r="AY70" s="29">
        <f t="shared" si="9"/>
        <v>-3.1428571428571423</v>
      </c>
      <c r="AZ70" s="45" t="str">
        <f t="shared" si="10"/>
        <v>- 9%</v>
      </c>
      <c r="BA70" s="36">
        <f t="shared" si="11"/>
        <v>-8.9613034623217916E-2</v>
      </c>
      <c r="BB70" s="29"/>
    </row>
    <row r="71" spans="5:54" ht="11.45" customHeight="1" x14ac:dyDescent="0.15">
      <c r="E71" s="17"/>
      <c r="F71" s="17"/>
      <c r="G71" s="16" t="s">
        <v>14</v>
      </c>
      <c r="H71" s="16" t="s">
        <v>3</v>
      </c>
      <c r="I71" s="14">
        <v>8.7142857142857135</v>
      </c>
      <c r="J71" s="19">
        <v>2.7857142857142856</v>
      </c>
      <c r="K71" s="13"/>
      <c r="L71" s="13">
        <f t="shared" ref="L71:L76" si="12">J71-I71</f>
        <v>-5.9285714285714279</v>
      </c>
      <c r="M71" s="46" t="str">
        <f t="shared" ref="M71:M76" si="13">IF(ROUND((J71/I71)*100,0)&gt;100,"+ "&amp;ROUND((J71/I71)*100,0)-100&amp;"%",IF(ROUND((J71/I71)*100,0)&lt;100,"- "&amp;100-ROUND((J71/I71)*100,0)&amp;"%","o"))</f>
        <v>- 68%</v>
      </c>
      <c r="N71" s="37">
        <f t="shared" ref="N71:N76" si="14">L71/I71</f>
        <v>-0.68032786885245899</v>
      </c>
      <c r="O71" s="13"/>
      <c r="R71" s="17"/>
      <c r="S71" s="17"/>
      <c r="T71" s="16" t="s">
        <v>14</v>
      </c>
      <c r="U71" s="16" t="s">
        <v>3</v>
      </c>
      <c r="V71" s="14">
        <v>2.2857142857142856</v>
      </c>
      <c r="W71" s="13">
        <v>0.2857142857142857</v>
      </c>
      <c r="X71" s="14"/>
      <c r="Y71" s="13">
        <f t="shared" ref="Y71:Y76" si="15">W71-V71</f>
        <v>-2</v>
      </c>
      <c r="Z71" s="46" t="str">
        <f t="shared" ref="Z71:Z76" si="16">IF(ROUND((W71/V71)*100,0)&gt;100,"+ "&amp;ROUND((W71/V71)*100,0)-100&amp;"%",IF(ROUND((W71/V71)*100,0)&lt;100,"- "&amp;100-ROUND((W71/V71)*100,0)&amp;"%","o"))</f>
        <v>- 87%</v>
      </c>
      <c r="AA71" s="37">
        <f t="shared" ref="AA71:AA76" si="17">Y71/V71</f>
        <v>-0.875</v>
      </c>
      <c r="AB71" s="13"/>
      <c r="AE71" s="17"/>
      <c r="AF71" s="17"/>
      <c r="AG71" s="16" t="s">
        <v>14</v>
      </c>
      <c r="AH71" s="16" t="s">
        <v>3</v>
      </c>
      <c r="AI71" s="14">
        <v>2.5</v>
      </c>
      <c r="AJ71" s="13">
        <v>1.1428571428571428</v>
      </c>
      <c r="AK71" s="14"/>
      <c r="AL71" s="13">
        <f t="shared" ref="AL71:AL76" si="18">AJ71-AI71</f>
        <v>-1.3571428571428572</v>
      </c>
      <c r="AM71" s="46" t="str">
        <f t="shared" ref="AM71:AM76" si="19">IF(ROUND((AJ71/AI71)*100,0)&gt;100,"+ "&amp;ROUND((AJ71/AI71)*100,0)-100&amp;"%",IF(ROUND((AJ71/AI71)*100,0)&lt;100,"- "&amp;100-ROUND((AJ71/AI71)*100,0)&amp;"%","o"))</f>
        <v>- 54%</v>
      </c>
      <c r="AN71" s="37">
        <f t="shared" ref="AN71:AN76" si="20">AL71/AI71</f>
        <v>-0.54285714285714293</v>
      </c>
      <c r="AO71" s="13"/>
      <c r="AR71" s="17"/>
      <c r="AS71" s="17"/>
      <c r="AT71" s="16" t="s">
        <v>14</v>
      </c>
      <c r="AU71" s="16" t="s">
        <v>3</v>
      </c>
      <c r="AV71" s="14">
        <v>2.3571428571428572</v>
      </c>
      <c r="AW71" s="13">
        <v>0.5714285714285714</v>
      </c>
      <c r="AX71" s="14"/>
      <c r="AY71" s="13">
        <f t="shared" ref="AY71:AY76" si="21">AW71-AV71</f>
        <v>-1.7857142857142858</v>
      </c>
      <c r="AZ71" s="46" t="str">
        <f t="shared" ref="AZ71:AZ76" si="22">IF(ROUND((AW71/AV71)*100,0)&gt;100,"+ "&amp;ROUND((AW71/AV71)*100,0)-100&amp;"%",IF(ROUND((AW71/AV71)*100,0)&lt;100,"- "&amp;100-ROUND((AW71/AV71)*100,0)&amp;"%","o"))</f>
        <v>- 76%</v>
      </c>
      <c r="BA71" s="37">
        <f t="shared" ref="BA71:BA76" si="23">AY71/AV71</f>
        <v>-0.75757575757575757</v>
      </c>
      <c r="BB71" s="13"/>
    </row>
    <row r="72" spans="5:54" ht="11.45" customHeight="1" x14ac:dyDescent="0.15">
      <c r="E72" s="31"/>
      <c r="F72" s="31"/>
      <c r="G72" s="32" t="s">
        <v>16</v>
      </c>
      <c r="H72" s="32" t="s">
        <v>23</v>
      </c>
      <c r="I72" s="33">
        <v>3274.0714285714289</v>
      </c>
      <c r="J72" s="43">
        <v>3041.8571428571427</v>
      </c>
      <c r="K72" s="34"/>
      <c r="L72" s="34">
        <f t="shared" si="12"/>
        <v>-232.21428571428623</v>
      </c>
      <c r="M72" s="47" t="str">
        <f t="shared" si="13"/>
        <v>- 7%</v>
      </c>
      <c r="N72" s="38">
        <f t="shared" si="14"/>
        <v>-7.0925235072103479E-2</v>
      </c>
      <c r="O72" s="34"/>
      <c r="R72" s="31"/>
      <c r="S72" s="31"/>
      <c r="T72" s="32" t="s">
        <v>16</v>
      </c>
      <c r="U72" s="32" t="s">
        <v>23</v>
      </c>
      <c r="V72" s="33">
        <v>734.14285714285711</v>
      </c>
      <c r="W72" s="34">
        <v>723.64285714285711</v>
      </c>
      <c r="X72" s="33"/>
      <c r="Y72" s="34">
        <f t="shared" si="15"/>
        <v>-10.5</v>
      </c>
      <c r="Z72" s="47" t="str">
        <f t="shared" si="16"/>
        <v>- 1%</v>
      </c>
      <c r="AA72" s="38">
        <f t="shared" si="17"/>
        <v>-1.4302393461762989E-2</v>
      </c>
      <c r="AB72" s="34"/>
      <c r="AE72" s="31"/>
      <c r="AF72" s="31"/>
      <c r="AG72" s="32" t="s">
        <v>16</v>
      </c>
      <c r="AH72" s="32" t="s">
        <v>23</v>
      </c>
      <c r="AI72" s="33">
        <v>671.28571428571433</v>
      </c>
      <c r="AJ72" s="34">
        <v>671.14285714285711</v>
      </c>
      <c r="AK72" s="33"/>
      <c r="AL72" s="34">
        <f t="shared" si="18"/>
        <v>-0.14285714285722406</v>
      </c>
      <c r="AM72" s="47" t="str">
        <f t="shared" si="19"/>
        <v>o</v>
      </c>
      <c r="AN72" s="38">
        <f t="shared" si="20"/>
        <v>-2.1281123643340463E-4</v>
      </c>
      <c r="AO72" s="34"/>
      <c r="AR72" s="31"/>
      <c r="AS72" s="31"/>
      <c r="AT72" s="32" t="s">
        <v>16</v>
      </c>
      <c r="AU72" s="32" t="s">
        <v>23</v>
      </c>
      <c r="AV72" s="33">
        <v>1015.7857142857143</v>
      </c>
      <c r="AW72" s="34">
        <v>862.07142857142856</v>
      </c>
      <c r="AX72" s="33"/>
      <c r="AY72" s="34">
        <f t="shared" si="21"/>
        <v>-153.71428571428578</v>
      </c>
      <c r="AZ72" s="47" t="str">
        <f t="shared" si="22"/>
        <v>- 15%</v>
      </c>
      <c r="BA72" s="38">
        <f t="shared" si="23"/>
        <v>-0.15132550453554608</v>
      </c>
      <c r="BB72" s="34"/>
    </row>
    <row r="73" spans="5:54" ht="11.45" customHeight="1" x14ac:dyDescent="0.15">
      <c r="E73" s="17" t="s">
        <v>16</v>
      </c>
      <c r="F73" s="17" t="s">
        <v>23</v>
      </c>
      <c r="G73" s="16" t="s">
        <v>8</v>
      </c>
      <c r="H73" s="16" t="s">
        <v>18</v>
      </c>
      <c r="I73" s="14">
        <v>35.571428571428577</v>
      </c>
      <c r="J73" s="19">
        <v>68.571428571428569</v>
      </c>
      <c r="K73" s="13"/>
      <c r="L73" s="13">
        <f t="shared" si="12"/>
        <v>32.999999999999993</v>
      </c>
      <c r="M73" s="46" t="str">
        <f t="shared" si="13"/>
        <v>+ 93%</v>
      </c>
      <c r="N73" s="39">
        <f t="shared" si="14"/>
        <v>0.92771084337349363</v>
      </c>
      <c r="O73" s="13"/>
      <c r="R73" s="17" t="s">
        <v>16</v>
      </c>
      <c r="S73" s="17" t="s">
        <v>23</v>
      </c>
      <c r="T73" s="16" t="s">
        <v>8</v>
      </c>
      <c r="U73" s="16" t="s">
        <v>18</v>
      </c>
      <c r="V73" s="14">
        <v>11.714285714285714</v>
      </c>
      <c r="W73" s="13">
        <v>26.857142857142858</v>
      </c>
      <c r="X73" s="14"/>
      <c r="Y73" s="13">
        <f t="shared" si="15"/>
        <v>15.142857142857144</v>
      </c>
      <c r="Z73" s="46" t="str">
        <f t="shared" si="16"/>
        <v>+ 129%</v>
      </c>
      <c r="AA73" s="39">
        <f t="shared" si="17"/>
        <v>1.2926829268292686</v>
      </c>
      <c r="AB73" s="13"/>
      <c r="AE73" s="17" t="s">
        <v>16</v>
      </c>
      <c r="AF73" s="17" t="s">
        <v>23</v>
      </c>
      <c r="AG73" s="16" t="s">
        <v>8</v>
      </c>
      <c r="AH73" s="16" t="s">
        <v>18</v>
      </c>
      <c r="AI73" s="14">
        <v>8.0714285714285712</v>
      </c>
      <c r="AJ73" s="13">
        <v>12.928571428571429</v>
      </c>
      <c r="AK73" s="14"/>
      <c r="AL73" s="13">
        <f t="shared" si="18"/>
        <v>4.8571428571428577</v>
      </c>
      <c r="AM73" s="46" t="str">
        <f t="shared" si="19"/>
        <v>+ 60%</v>
      </c>
      <c r="AN73" s="39">
        <f t="shared" si="20"/>
        <v>0.60176991150442483</v>
      </c>
      <c r="AO73" s="13"/>
      <c r="AR73" s="17" t="s">
        <v>16</v>
      </c>
      <c r="AS73" s="17" t="s">
        <v>23</v>
      </c>
      <c r="AT73" s="16" t="s">
        <v>8</v>
      </c>
      <c r="AU73" s="16" t="s">
        <v>18</v>
      </c>
      <c r="AV73" s="14">
        <v>6.9285714285714288</v>
      </c>
      <c r="AW73" s="13">
        <v>15.5</v>
      </c>
      <c r="AX73" s="14"/>
      <c r="AY73" s="13">
        <f t="shared" si="21"/>
        <v>8.5714285714285712</v>
      </c>
      <c r="AZ73" s="46" t="str">
        <f t="shared" si="22"/>
        <v>+ 124%</v>
      </c>
      <c r="BA73" s="39">
        <f t="shared" si="23"/>
        <v>1.2371134020618555</v>
      </c>
      <c r="BB73" s="13"/>
    </row>
    <row r="74" spans="5:54" ht="11.45" customHeight="1" x14ac:dyDescent="0.15">
      <c r="E74" s="26"/>
      <c r="F74" s="26"/>
      <c r="G74" s="27" t="s">
        <v>9</v>
      </c>
      <c r="H74" s="27" t="s">
        <v>1</v>
      </c>
      <c r="I74" s="28">
        <v>22.142857142857142</v>
      </c>
      <c r="J74" s="42">
        <v>37.428571428571431</v>
      </c>
      <c r="K74" s="29"/>
      <c r="L74" s="29">
        <f t="shared" si="12"/>
        <v>15.285714285714288</v>
      </c>
      <c r="M74" s="45" t="str">
        <f t="shared" si="13"/>
        <v>+ 69%</v>
      </c>
      <c r="N74" s="36">
        <f t="shared" si="14"/>
        <v>0.69032258064516139</v>
      </c>
      <c r="O74" s="29"/>
      <c r="R74" s="26"/>
      <c r="S74" s="26"/>
      <c r="T74" s="27" t="s">
        <v>9</v>
      </c>
      <c r="U74" s="27" t="s">
        <v>1</v>
      </c>
      <c r="V74" s="28">
        <v>6.3571428571428568</v>
      </c>
      <c r="W74" s="29">
        <v>9.2142857142857135</v>
      </c>
      <c r="X74" s="28"/>
      <c r="Y74" s="29">
        <f t="shared" si="15"/>
        <v>2.8571428571428568</v>
      </c>
      <c r="Z74" s="45" t="str">
        <f t="shared" si="16"/>
        <v>+ 45%</v>
      </c>
      <c r="AA74" s="36">
        <f t="shared" si="17"/>
        <v>0.449438202247191</v>
      </c>
      <c r="AB74" s="29"/>
      <c r="AE74" s="26"/>
      <c r="AF74" s="26"/>
      <c r="AG74" s="27" t="s">
        <v>9</v>
      </c>
      <c r="AH74" s="27" t="s">
        <v>1</v>
      </c>
      <c r="AI74" s="28">
        <v>4.5714285714285712</v>
      </c>
      <c r="AJ74" s="29">
        <v>7.7857142857142856</v>
      </c>
      <c r="AK74" s="28"/>
      <c r="AL74" s="29">
        <f t="shared" si="18"/>
        <v>3.2142857142857144</v>
      </c>
      <c r="AM74" s="45" t="str">
        <f t="shared" si="19"/>
        <v>+ 70%</v>
      </c>
      <c r="AN74" s="36">
        <f t="shared" si="20"/>
        <v>0.70312500000000011</v>
      </c>
      <c r="AO74" s="29"/>
      <c r="AR74" s="26"/>
      <c r="AS74" s="26"/>
      <c r="AT74" s="27" t="s">
        <v>9</v>
      </c>
      <c r="AU74" s="27" t="s">
        <v>1</v>
      </c>
      <c r="AV74" s="28">
        <v>5.0714285714285712</v>
      </c>
      <c r="AW74" s="29">
        <v>10.142857142857142</v>
      </c>
      <c r="AX74" s="28"/>
      <c r="AY74" s="29">
        <f t="shared" si="21"/>
        <v>5.0714285714285712</v>
      </c>
      <c r="AZ74" s="45" t="str">
        <f t="shared" si="22"/>
        <v>+ 100%</v>
      </c>
      <c r="BA74" s="36">
        <f t="shared" si="23"/>
        <v>1</v>
      </c>
      <c r="BB74" s="29"/>
    </row>
    <row r="75" spans="5:54" ht="11.45" customHeight="1" x14ac:dyDescent="0.15">
      <c r="E75" s="17"/>
      <c r="F75" s="17"/>
      <c r="G75" s="16" t="s">
        <v>13</v>
      </c>
      <c r="H75" s="16" t="s">
        <v>2</v>
      </c>
      <c r="I75" s="14">
        <v>105</v>
      </c>
      <c r="J75" s="19">
        <v>160.5</v>
      </c>
      <c r="K75" s="13"/>
      <c r="L75" s="13">
        <f t="shared" si="12"/>
        <v>55.5</v>
      </c>
      <c r="M75" s="46" t="str">
        <f t="shared" si="13"/>
        <v>+ 53%</v>
      </c>
      <c r="N75" s="37">
        <f t="shared" si="14"/>
        <v>0.52857142857142858</v>
      </c>
      <c r="O75" s="13"/>
      <c r="R75" s="17"/>
      <c r="S75" s="17"/>
      <c r="T75" s="16" t="s">
        <v>13</v>
      </c>
      <c r="U75" s="16" t="s">
        <v>2</v>
      </c>
      <c r="V75" s="14">
        <v>21</v>
      </c>
      <c r="W75" s="13">
        <v>39.428571428571431</v>
      </c>
      <c r="X75" s="14"/>
      <c r="Y75" s="13">
        <f t="shared" si="15"/>
        <v>18.428571428571431</v>
      </c>
      <c r="Z75" s="46" t="str">
        <f t="shared" si="16"/>
        <v>+ 88%</v>
      </c>
      <c r="AA75" s="37">
        <f t="shared" si="17"/>
        <v>0.87755102040816335</v>
      </c>
      <c r="AB75" s="13"/>
      <c r="AE75" s="17"/>
      <c r="AF75" s="17"/>
      <c r="AG75" s="16" t="s">
        <v>13</v>
      </c>
      <c r="AH75" s="16" t="s">
        <v>2</v>
      </c>
      <c r="AI75" s="14">
        <v>20.428571428571427</v>
      </c>
      <c r="AJ75" s="13">
        <v>32.142857142857146</v>
      </c>
      <c r="AK75" s="14"/>
      <c r="AL75" s="13">
        <f t="shared" si="18"/>
        <v>11.714285714285719</v>
      </c>
      <c r="AM75" s="46" t="str">
        <f t="shared" si="19"/>
        <v>+ 57%</v>
      </c>
      <c r="AN75" s="37">
        <f t="shared" si="20"/>
        <v>0.57342657342657366</v>
      </c>
      <c r="AO75" s="13"/>
      <c r="AR75" s="17"/>
      <c r="AS75" s="17"/>
      <c r="AT75" s="16" t="s">
        <v>13</v>
      </c>
      <c r="AU75" s="16" t="s">
        <v>2</v>
      </c>
      <c r="AV75" s="14">
        <v>36.357142857142861</v>
      </c>
      <c r="AW75" s="13">
        <v>52</v>
      </c>
      <c r="AX75" s="14"/>
      <c r="AY75" s="13">
        <f t="shared" si="21"/>
        <v>15.642857142857139</v>
      </c>
      <c r="AZ75" s="46" t="str">
        <f t="shared" si="22"/>
        <v>+ 43%</v>
      </c>
      <c r="BA75" s="37">
        <f t="shared" si="23"/>
        <v>0.43025540275049101</v>
      </c>
      <c r="BB75" s="13"/>
    </row>
    <row r="76" spans="5:54" ht="11.45" customHeight="1" x14ac:dyDescent="0.15">
      <c r="E76" s="31"/>
      <c r="F76" s="31"/>
      <c r="G76" s="32" t="s">
        <v>15</v>
      </c>
      <c r="H76" s="32" t="s">
        <v>22</v>
      </c>
      <c r="I76" s="33">
        <v>3184.0000000000009</v>
      </c>
      <c r="J76" s="43">
        <v>3147.3571428571427</v>
      </c>
      <c r="K76" s="34"/>
      <c r="L76" s="34">
        <f t="shared" si="12"/>
        <v>-36.642857142858247</v>
      </c>
      <c r="M76" s="47" t="str">
        <f t="shared" si="13"/>
        <v>- 1%</v>
      </c>
      <c r="N76" s="38">
        <f t="shared" si="14"/>
        <v>-1.1508435032304722E-2</v>
      </c>
      <c r="O76" s="34"/>
      <c r="R76" s="31"/>
      <c r="S76" s="31"/>
      <c r="T76" s="32" t="s">
        <v>15</v>
      </c>
      <c r="U76" s="32" t="s">
        <v>22</v>
      </c>
      <c r="V76" s="33">
        <v>742.42857142857144</v>
      </c>
      <c r="W76" s="34">
        <v>665.78571428571433</v>
      </c>
      <c r="X76" s="33"/>
      <c r="Y76" s="34">
        <f t="shared" si="15"/>
        <v>-76.64285714285711</v>
      </c>
      <c r="Z76" s="47" t="str">
        <f t="shared" si="16"/>
        <v>- 10%</v>
      </c>
      <c r="AA76" s="38">
        <f t="shared" si="17"/>
        <v>-0.10323263421204537</v>
      </c>
      <c r="AB76" s="34"/>
      <c r="AE76" s="31"/>
      <c r="AF76" s="31"/>
      <c r="AG76" s="32" t="s">
        <v>15</v>
      </c>
      <c r="AH76" s="32" t="s">
        <v>22</v>
      </c>
      <c r="AI76" s="33">
        <v>670.42857142857144</v>
      </c>
      <c r="AJ76" s="34">
        <v>697</v>
      </c>
      <c r="AK76" s="33"/>
      <c r="AL76" s="34">
        <f t="shared" si="18"/>
        <v>26.571428571428555</v>
      </c>
      <c r="AM76" s="47" t="str">
        <f t="shared" si="19"/>
        <v>+ 4%</v>
      </c>
      <c r="AN76" s="38">
        <f t="shared" si="20"/>
        <v>3.9633496697208587E-2</v>
      </c>
      <c r="AO76" s="34"/>
      <c r="AR76" s="31"/>
      <c r="AS76" s="31"/>
      <c r="AT76" s="32" t="s">
        <v>15</v>
      </c>
      <c r="AU76" s="32" t="s">
        <v>22</v>
      </c>
      <c r="AV76" s="33">
        <v>945.5</v>
      </c>
      <c r="AW76" s="34">
        <v>979.64285714285711</v>
      </c>
      <c r="AX76" s="33"/>
      <c r="AY76" s="34">
        <f t="shared" si="21"/>
        <v>34.14285714285711</v>
      </c>
      <c r="AZ76" s="47" t="str">
        <f t="shared" si="22"/>
        <v>+ 4%</v>
      </c>
      <c r="BA76" s="38">
        <f t="shared" si="23"/>
        <v>3.6110901261615133E-2</v>
      </c>
      <c r="BB76" s="34"/>
    </row>
    <row r="78" spans="5:54" ht="12" customHeight="1" x14ac:dyDescent="0.15">
      <c r="E78" s="5" t="s">
        <v>36</v>
      </c>
      <c r="R78" s="5" t="s">
        <v>36</v>
      </c>
      <c r="AE78" s="5" t="s">
        <v>36</v>
      </c>
      <c r="AR78" s="5" t="s">
        <v>36</v>
      </c>
    </row>
    <row r="79" spans="5:54" s="72" customFormat="1" ht="12" customHeight="1" x14ac:dyDescent="0.15">
      <c r="E79" s="91"/>
      <c r="F79" s="91"/>
      <c r="G79" s="91"/>
      <c r="H79" s="91"/>
      <c r="I79" s="92"/>
      <c r="J79" s="93"/>
      <c r="K79" s="94"/>
      <c r="L79" s="94"/>
      <c r="M79" s="94"/>
      <c r="N79" s="94"/>
      <c r="O79" s="94"/>
      <c r="R79" s="91"/>
      <c r="S79" s="91"/>
      <c r="T79" s="91"/>
      <c r="U79" s="91"/>
      <c r="V79" s="92"/>
      <c r="W79" s="93"/>
      <c r="X79" s="94"/>
      <c r="Y79" s="94"/>
      <c r="Z79" s="94"/>
      <c r="AA79" s="94"/>
      <c r="AB79" s="94"/>
      <c r="AE79" s="91"/>
      <c r="AF79" s="91"/>
      <c r="AG79" s="91"/>
      <c r="AH79" s="91"/>
      <c r="AI79" s="92"/>
      <c r="AJ79" s="93"/>
      <c r="AK79" s="94"/>
      <c r="AL79" s="94"/>
      <c r="AM79" s="94"/>
      <c r="AN79" s="94"/>
      <c r="AO79" s="94"/>
      <c r="AR79" s="91"/>
      <c r="AS79" s="91"/>
      <c r="AT79" s="91"/>
      <c r="AU79" s="91"/>
      <c r="AV79" s="92"/>
      <c r="AW79" s="93"/>
      <c r="AX79" s="94"/>
      <c r="AY79" s="94"/>
      <c r="AZ79" s="94"/>
      <c r="BA79" s="94"/>
      <c r="BB79" s="94"/>
    </row>
    <row r="80" spans="5:54" s="72" customFormat="1" ht="12" customHeight="1" x14ac:dyDescent="0.15">
      <c r="E80" s="78" t="s">
        <v>17</v>
      </c>
      <c r="F80" s="78"/>
      <c r="G80" s="78" t="s">
        <v>6</v>
      </c>
      <c r="H80" s="79"/>
      <c r="I80" s="80">
        <v>2011</v>
      </c>
      <c r="J80" s="81">
        <v>2016</v>
      </c>
      <c r="K80" s="82" t="s">
        <v>24</v>
      </c>
      <c r="L80" s="82"/>
      <c r="M80" s="82"/>
      <c r="N80" s="82"/>
      <c r="O80" s="82"/>
      <c r="R80" s="78" t="s">
        <v>17</v>
      </c>
      <c r="S80" s="78"/>
      <c r="T80" s="78" t="s">
        <v>6</v>
      </c>
      <c r="U80" s="79"/>
      <c r="V80" s="80">
        <v>2011</v>
      </c>
      <c r="W80" s="81">
        <v>2016</v>
      </c>
      <c r="X80" s="82" t="s">
        <v>24</v>
      </c>
      <c r="Y80" s="82"/>
      <c r="Z80" s="82"/>
      <c r="AA80" s="82"/>
      <c r="AB80" s="82"/>
      <c r="AE80" s="78" t="s">
        <v>17</v>
      </c>
      <c r="AF80" s="78"/>
      <c r="AG80" s="78" t="s">
        <v>6</v>
      </c>
      <c r="AH80" s="79"/>
      <c r="AI80" s="80">
        <v>2011</v>
      </c>
      <c r="AJ80" s="81">
        <v>2016</v>
      </c>
      <c r="AK80" s="82" t="s">
        <v>24</v>
      </c>
      <c r="AL80" s="82"/>
      <c r="AM80" s="82"/>
      <c r="AN80" s="82"/>
      <c r="AO80" s="82"/>
      <c r="AR80" s="78" t="s">
        <v>17</v>
      </c>
      <c r="AS80" s="78"/>
      <c r="AT80" s="78" t="s">
        <v>6</v>
      </c>
      <c r="AU80" s="79"/>
      <c r="AV80" s="80">
        <v>2011</v>
      </c>
      <c r="AW80" s="81">
        <v>2016</v>
      </c>
      <c r="AX80" s="82" t="s">
        <v>24</v>
      </c>
      <c r="AY80" s="82"/>
      <c r="AZ80" s="82"/>
      <c r="BA80" s="82"/>
      <c r="BB80" s="82"/>
    </row>
    <row r="81" spans="5:54" ht="12" customHeight="1" x14ac:dyDescent="0.15">
      <c r="E81" s="17" t="s">
        <v>8</v>
      </c>
      <c r="F81" s="17" t="s">
        <v>18</v>
      </c>
      <c r="G81" s="16" t="s">
        <v>12</v>
      </c>
      <c r="H81" s="16" t="s">
        <v>21</v>
      </c>
      <c r="I81" s="14">
        <v>1341.7142857142858</v>
      </c>
      <c r="J81" s="19">
        <v>3195</v>
      </c>
      <c r="K81" s="13"/>
      <c r="L81" s="13">
        <f t="shared" ref="L81:L85" si="24">J81-I81</f>
        <v>1853.2857142857142</v>
      </c>
      <c r="M81" s="46" t="str">
        <f t="shared" ref="M81:M85" si="25">IF(ROUND((J81/I81)*100,0)&gt;100,"+ "&amp;ROUND((J81/I81)*100,0)-100&amp;"%",IF(ROUND((J81/I81)*100,0)&lt;100,"- "&amp;100-ROUND((J81/I81)*100,0)&amp;"%","o"))</f>
        <v>+ 138%</v>
      </c>
      <c r="N81" s="39">
        <f t="shared" ref="N81:N85" si="26">L81/I81</f>
        <v>1.3812819420783644</v>
      </c>
      <c r="O81" s="13"/>
      <c r="R81" s="17" t="s">
        <v>8</v>
      </c>
      <c r="S81" s="17" t="s">
        <v>18</v>
      </c>
      <c r="T81" s="16" t="s">
        <v>12</v>
      </c>
      <c r="U81" s="16" t="s">
        <v>21</v>
      </c>
      <c r="V81" s="14">
        <v>294.64285714285717</v>
      </c>
      <c r="W81" s="19">
        <v>769.57142857142867</v>
      </c>
      <c r="X81" s="13"/>
      <c r="Y81" s="13">
        <f t="shared" ref="Y81:Y85" si="27">W81-V81</f>
        <v>474.9285714285715</v>
      </c>
      <c r="Z81" s="46" t="str">
        <f t="shared" ref="Z81:Z85" si="28">IF(ROUND((W81/V81)*100,0)&gt;100,"+ "&amp;ROUND((W81/V81)*100,0)-100&amp;"%",IF(ROUND((W81/V81)*100,0)&lt;100,"- "&amp;100-ROUND((W81/V81)*100,0)&amp;"%","o"))</f>
        <v>+ 161%</v>
      </c>
      <c r="AA81" s="39">
        <f t="shared" ref="AA81:AA85" si="29">Y81/V81</f>
        <v>1.6118787878787879</v>
      </c>
      <c r="AB81" s="13"/>
      <c r="AE81" s="17" t="s">
        <v>7</v>
      </c>
      <c r="AF81" s="17" t="s">
        <v>0</v>
      </c>
      <c r="AG81" s="16" t="s">
        <v>12</v>
      </c>
      <c r="AH81" s="16" t="s">
        <v>21</v>
      </c>
      <c r="AI81" s="14">
        <v>2545.1428571428573</v>
      </c>
      <c r="AJ81" s="19">
        <v>3001.5714285714284</v>
      </c>
      <c r="AK81" s="13"/>
      <c r="AL81" s="13">
        <f t="shared" ref="AL81:AL85" si="30">AJ81-AI81</f>
        <v>456.4285714285711</v>
      </c>
      <c r="AM81" s="46" t="str">
        <f t="shared" ref="AM81:AM85" si="31">IF(ROUND((AJ81/AI81)*100,0)&gt;100,"+ "&amp;ROUND((AJ81/AI81)*100,0)-100&amp;"%",IF(ROUND((AJ81/AI81)*100,0)&lt;100,"- "&amp;100-ROUND((AJ81/AI81)*100,0)&amp;"%","o"))</f>
        <v>+ 18%</v>
      </c>
      <c r="AN81" s="39">
        <f t="shared" ref="AN81:AN85" si="32">AL81/AI81</f>
        <v>0.17933318365514131</v>
      </c>
      <c r="AO81" s="13"/>
      <c r="AR81" s="17" t="s">
        <v>8</v>
      </c>
      <c r="AS81" s="17" t="s">
        <v>18</v>
      </c>
      <c r="AT81" s="16" t="s">
        <v>12</v>
      </c>
      <c r="AU81" s="16" t="s">
        <v>21</v>
      </c>
      <c r="AV81" s="14">
        <v>440.71428571428572</v>
      </c>
      <c r="AW81" s="19">
        <v>981.14285714285711</v>
      </c>
      <c r="AX81" s="13"/>
      <c r="AY81" s="13">
        <f t="shared" ref="AY81:AY85" si="33">AW81-AV81</f>
        <v>540.42857142857133</v>
      </c>
      <c r="AZ81" s="46" t="str">
        <f t="shared" ref="AZ81:AZ85" si="34">IF(ROUND((AW81/AV81)*100,0)&gt;100,"+ "&amp;ROUND((AW81/AV81)*100,0)-100&amp;"%",IF(ROUND((AW81/AV81)*100,0)&lt;100,"- "&amp;100-ROUND((AW81/AV81)*100,0)&amp;"%","o"))</f>
        <v>+ 123%</v>
      </c>
      <c r="BA81" s="39">
        <f t="shared" ref="BA81:BA85" si="35">AY81/AV81</f>
        <v>1.2262560777957858</v>
      </c>
      <c r="BB81" s="13"/>
    </row>
    <row r="82" spans="5:54" ht="12" customHeight="1" x14ac:dyDescent="0.15">
      <c r="E82" s="26" t="s">
        <v>7</v>
      </c>
      <c r="F82" s="26" t="s">
        <v>0</v>
      </c>
      <c r="G82" s="27" t="s">
        <v>12</v>
      </c>
      <c r="H82" s="27" t="s">
        <v>21</v>
      </c>
      <c r="I82" s="28">
        <v>10297.5</v>
      </c>
      <c r="J82" s="42">
        <v>12142</v>
      </c>
      <c r="K82" s="29"/>
      <c r="L82" s="29">
        <f t="shared" si="24"/>
        <v>1844.5</v>
      </c>
      <c r="M82" s="45" t="str">
        <f t="shared" si="25"/>
        <v>+ 18%</v>
      </c>
      <c r="N82" s="36">
        <f t="shared" si="26"/>
        <v>0.17912114590920125</v>
      </c>
      <c r="O82" s="29"/>
      <c r="R82" s="26" t="s">
        <v>7</v>
      </c>
      <c r="S82" s="26" t="s">
        <v>0</v>
      </c>
      <c r="T82" s="27" t="s">
        <v>8</v>
      </c>
      <c r="U82" s="27" t="s">
        <v>18</v>
      </c>
      <c r="V82" s="28">
        <v>183.85714285714286</v>
      </c>
      <c r="W82" s="42">
        <v>637.5</v>
      </c>
      <c r="X82" s="29"/>
      <c r="Y82" s="29">
        <f t="shared" si="27"/>
        <v>453.64285714285711</v>
      </c>
      <c r="Z82" s="45" t="str">
        <f t="shared" si="28"/>
        <v>+ 247%</v>
      </c>
      <c r="AA82" s="36">
        <f t="shared" si="29"/>
        <v>2.4673659673659669</v>
      </c>
      <c r="AB82" s="29"/>
      <c r="AE82" s="26" t="s">
        <v>8</v>
      </c>
      <c r="AF82" s="26" t="s">
        <v>18</v>
      </c>
      <c r="AG82" s="27" t="s">
        <v>12</v>
      </c>
      <c r="AH82" s="27" t="s">
        <v>21</v>
      </c>
      <c r="AI82" s="28">
        <v>290.92857142857144</v>
      </c>
      <c r="AJ82" s="42">
        <v>697</v>
      </c>
      <c r="AK82" s="29"/>
      <c r="AL82" s="29">
        <f t="shared" si="30"/>
        <v>406.07142857142856</v>
      </c>
      <c r="AM82" s="45" t="str">
        <f t="shared" si="31"/>
        <v>+ 140%</v>
      </c>
      <c r="AN82" s="36">
        <f t="shared" si="32"/>
        <v>1.3957770684998771</v>
      </c>
      <c r="AO82" s="29"/>
      <c r="AR82" s="26" t="s">
        <v>12</v>
      </c>
      <c r="AS82" s="26" t="s">
        <v>21</v>
      </c>
      <c r="AT82" s="27" t="s">
        <v>8</v>
      </c>
      <c r="AU82" s="27" t="s">
        <v>18</v>
      </c>
      <c r="AV82" s="28">
        <v>427.85714285714283</v>
      </c>
      <c r="AW82" s="42">
        <v>956.42857142857144</v>
      </c>
      <c r="AX82" s="29"/>
      <c r="AY82" s="29">
        <f t="shared" si="33"/>
        <v>528.57142857142867</v>
      </c>
      <c r="AZ82" s="45" t="str">
        <f t="shared" si="34"/>
        <v>+ 124%</v>
      </c>
      <c r="BA82" s="36">
        <f t="shared" si="35"/>
        <v>1.2353923205342241</v>
      </c>
      <c r="BB82" s="29"/>
    </row>
    <row r="83" spans="5:54" ht="12" customHeight="1" x14ac:dyDescent="0.15">
      <c r="E83" s="17" t="s">
        <v>8</v>
      </c>
      <c r="F83" s="17" t="s">
        <v>18</v>
      </c>
      <c r="G83" s="16" t="s">
        <v>7</v>
      </c>
      <c r="H83" s="16" t="s">
        <v>0</v>
      </c>
      <c r="I83" s="14">
        <v>802.07142857142856</v>
      </c>
      <c r="J83" s="19">
        <v>2458.9285714285716</v>
      </c>
      <c r="K83" s="13"/>
      <c r="L83" s="13">
        <f t="shared" si="24"/>
        <v>1656.8571428571431</v>
      </c>
      <c r="M83" s="46" t="str">
        <f t="shared" si="25"/>
        <v>+ 207%</v>
      </c>
      <c r="N83" s="37">
        <f t="shared" si="26"/>
        <v>2.0657226823403692</v>
      </c>
      <c r="O83" s="13"/>
      <c r="R83" s="17" t="s">
        <v>7</v>
      </c>
      <c r="S83" s="17" t="s">
        <v>0</v>
      </c>
      <c r="T83" s="16" t="s">
        <v>12</v>
      </c>
      <c r="U83" s="16" t="s">
        <v>21</v>
      </c>
      <c r="V83" s="14">
        <v>1711.1428571428571</v>
      </c>
      <c r="W83" s="19">
        <v>2164.2142857142858</v>
      </c>
      <c r="X83" s="13"/>
      <c r="Y83" s="13">
        <f t="shared" si="27"/>
        <v>453.07142857142867</v>
      </c>
      <c r="Z83" s="46" t="str">
        <f t="shared" si="28"/>
        <v>+ 26%</v>
      </c>
      <c r="AA83" s="37">
        <f t="shared" si="29"/>
        <v>0.26477709133411259</v>
      </c>
      <c r="AB83" s="13"/>
      <c r="AE83" s="17" t="s">
        <v>8</v>
      </c>
      <c r="AF83" s="17" t="s">
        <v>18</v>
      </c>
      <c r="AG83" s="16" t="s">
        <v>7</v>
      </c>
      <c r="AH83" s="16" t="s">
        <v>0</v>
      </c>
      <c r="AI83" s="14">
        <v>203.57142857142856</v>
      </c>
      <c r="AJ83" s="19">
        <v>528</v>
      </c>
      <c r="AK83" s="13"/>
      <c r="AL83" s="13">
        <f t="shared" si="30"/>
        <v>324.42857142857144</v>
      </c>
      <c r="AM83" s="46" t="str">
        <f t="shared" si="31"/>
        <v>+ 159%</v>
      </c>
      <c r="AN83" s="37">
        <f t="shared" si="32"/>
        <v>1.593684210526316</v>
      </c>
      <c r="AO83" s="13"/>
      <c r="AR83" s="17" t="s">
        <v>7</v>
      </c>
      <c r="AS83" s="17" t="s">
        <v>0</v>
      </c>
      <c r="AT83" s="16" t="s">
        <v>12</v>
      </c>
      <c r="AU83" s="16" t="s">
        <v>21</v>
      </c>
      <c r="AV83" s="14">
        <v>2783.3571428571431</v>
      </c>
      <c r="AW83" s="19">
        <v>3301.3571428571427</v>
      </c>
      <c r="AX83" s="13"/>
      <c r="AY83" s="13">
        <f t="shared" si="33"/>
        <v>517.99999999999955</v>
      </c>
      <c r="AZ83" s="46" t="str">
        <f t="shared" si="34"/>
        <v>+ 19%</v>
      </c>
      <c r="BA83" s="37">
        <f t="shared" si="35"/>
        <v>0.18610619241922635</v>
      </c>
      <c r="BB83" s="13"/>
    </row>
    <row r="84" spans="5:54" ht="12" customHeight="1" x14ac:dyDescent="0.15">
      <c r="E84" s="26" t="s">
        <v>12</v>
      </c>
      <c r="F84" s="26" t="s">
        <v>21</v>
      </c>
      <c r="G84" s="27" t="s">
        <v>8</v>
      </c>
      <c r="H84" s="27" t="s">
        <v>18</v>
      </c>
      <c r="I84" s="28">
        <v>1647.7857142857142</v>
      </c>
      <c r="J84" s="42">
        <v>3149.1428571428573</v>
      </c>
      <c r="K84" s="29"/>
      <c r="L84" s="29">
        <f t="shared" si="24"/>
        <v>1501.3571428571431</v>
      </c>
      <c r="M84" s="45" t="str">
        <f t="shared" si="25"/>
        <v>+ 91%</v>
      </c>
      <c r="N84" s="36">
        <f t="shared" si="26"/>
        <v>0.91113615674715009</v>
      </c>
      <c r="O84" s="29"/>
      <c r="R84" s="26" t="s">
        <v>8</v>
      </c>
      <c r="S84" s="26" t="s">
        <v>18</v>
      </c>
      <c r="T84" s="27" t="s">
        <v>7</v>
      </c>
      <c r="U84" s="27" t="s">
        <v>0</v>
      </c>
      <c r="V84" s="28">
        <v>189</v>
      </c>
      <c r="W84" s="42">
        <v>640.85714285714289</v>
      </c>
      <c r="X84" s="29"/>
      <c r="Y84" s="29">
        <f t="shared" si="27"/>
        <v>451.85714285714289</v>
      </c>
      <c r="Z84" s="45" t="str">
        <f t="shared" si="28"/>
        <v>+ 239%</v>
      </c>
      <c r="AA84" s="36">
        <f t="shared" si="29"/>
        <v>2.3907785336356766</v>
      </c>
      <c r="AB84" s="29"/>
      <c r="AE84" s="26" t="s">
        <v>14</v>
      </c>
      <c r="AF84" s="26" t="s">
        <v>3</v>
      </c>
      <c r="AG84" s="27" t="s">
        <v>12</v>
      </c>
      <c r="AH84" s="27" t="s">
        <v>21</v>
      </c>
      <c r="AI84" s="28">
        <v>527.42857142857144</v>
      </c>
      <c r="AJ84" s="42">
        <v>228.64285714285714</v>
      </c>
      <c r="AK84" s="29"/>
      <c r="AL84" s="29">
        <f t="shared" si="30"/>
        <v>-298.78571428571433</v>
      </c>
      <c r="AM84" s="45" t="str">
        <f t="shared" si="31"/>
        <v>- 57%</v>
      </c>
      <c r="AN84" s="36">
        <f t="shared" si="32"/>
        <v>-0.5664951245937162</v>
      </c>
      <c r="AO84" s="29"/>
      <c r="AR84" s="26" t="s">
        <v>8</v>
      </c>
      <c r="AS84" s="26" t="s">
        <v>18</v>
      </c>
      <c r="AT84" s="27" t="s">
        <v>7</v>
      </c>
      <c r="AU84" s="27" t="s">
        <v>0</v>
      </c>
      <c r="AV84" s="28">
        <v>207.57142857142856</v>
      </c>
      <c r="AW84" s="42">
        <v>702.14285714285722</v>
      </c>
      <c r="AX84" s="29"/>
      <c r="AY84" s="29">
        <f t="shared" si="33"/>
        <v>494.57142857142867</v>
      </c>
      <c r="AZ84" s="45" t="str">
        <f t="shared" si="34"/>
        <v>+ 238%</v>
      </c>
      <c r="BA84" s="36">
        <f t="shared" si="35"/>
        <v>2.382656572608397</v>
      </c>
      <c r="BB84" s="29"/>
    </row>
    <row r="85" spans="5:54" ht="12" customHeight="1" x14ac:dyDescent="0.15">
      <c r="E85" s="20" t="s">
        <v>7</v>
      </c>
      <c r="F85" s="20" t="s">
        <v>0</v>
      </c>
      <c r="G85" s="21" t="s">
        <v>8</v>
      </c>
      <c r="H85" s="21" t="s">
        <v>18</v>
      </c>
      <c r="I85" s="22">
        <v>822.07142857142856</v>
      </c>
      <c r="J85" s="24">
        <v>2269.6428571428573</v>
      </c>
      <c r="K85" s="23"/>
      <c r="L85" s="23">
        <f t="shared" si="24"/>
        <v>1447.5714285714289</v>
      </c>
      <c r="M85" s="48" t="str">
        <f t="shared" si="25"/>
        <v>+ 176%</v>
      </c>
      <c r="N85" s="41">
        <f t="shared" si="26"/>
        <v>1.7608827873837871</v>
      </c>
      <c r="O85" s="23"/>
      <c r="R85" s="20" t="s">
        <v>12</v>
      </c>
      <c r="S85" s="20" t="s">
        <v>21</v>
      </c>
      <c r="T85" s="21" t="s">
        <v>8</v>
      </c>
      <c r="U85" s="21" t="s">
        <v>18</v>
      </c>
      <c r="V85" s="22">
        <v>465</v>
      </c>
      <c r="W85" s="24">
        <v>792.64285714285722</v>
      </c>
      <c r="X85" s="23"/>
      <c r="Y85" s="23">
        <f t="shared" si="27"/>
        <v>327.64285714285722</v>
      </c>
      <c r="Z85" s="48" t="str">
        <f t="shared" si="28"/>
        <v>+ 70%</v>
      </c>
      <c r="AA85" s="41">
        <f t="shared" si="29"/>
        <v>0.70460829493087573</v>
      </c>
      <c r="AB85" s="23"/>
      <c r="AE85" s="20" t="s">
        <v>12</v>
      </c>
      <c r="AF85" s="20" t="s">
        <v>21</v>
      </c>
      <c r="AG85" s="21" t="s">
        <v>8</v>
      </c>
      <c r="AH85" s="21" t="s">
        <v>18</v>
      </c>
      <c r="AI85" s="22">
        <v>360.92857142857144</v>
      </c>
      <c r="AJ85" s="24">
        <v>648.42857142857144</v>
      </c>
      <c r="AK85" s="23"/>
      <c r="AL85" s="23">
        <f t="shared" si="30"/>
        <v>287.5</v>
      </c>
      <c r="AM85" s="48" t="str">
        <f t="shared" si="31"/>
        <v>+ 80%</v>
      </c>
      <c r="AN85" s="41">
        <f t="shared" si="32"/>
        <v>0.79655650108846221</v>
      </c>
      <c r="AO85" s="23"/>
      <c r="AR85" s="20" t="s">
        <v>7</v>
      </c>
      <c r="AS85" s="20" t="s">
        <v>0</v>
      </c>
      <c r="AT85" s="21" t="s">
        <v>8</v>
      </c>
      <c r="AU85" s="21" t="s">
        <v>18</v>
      </c>
      <c r="AV85" s="22">
        <v>220.71428571428572</v>
      </c>
      <c r="AW85" s="24">
        <v>601.78571428571433</v>
      </c>
      <c r="AX85" s="23"/>
      <c r="AY85" s="23">
        <f t="shared" si="33"/>
        <v>381.07142857142861</v>
      </c>
      <c r="AZ85" s="48" t="str">
        <f t="shared" si="34"/>
        <v>+ 173%</v>
      </c>
      <c r="BA85" s="41">
        <f t="shared" si="35"/>
        <v>1.7265372168284792</v>
      </c>
      <c r="BB85" s="23"/>
    </row>
  </sheetData>
  <mergeCells count="1">
    <mergeCell ref="A1:C1"/>
  </mergeCells>
  <conditionalFormatting sqref="N7:N76">
    <cfRule type="cellIs" dxfId="599" priority="36" operator="greaterThanOrEqual">
      <formula>0.1</formula>
    </cfRule>
    <cfRule type="cellIs" dxfId="598" priority="37" operator="between">
      <formula>0.05</formula>
      <formula>0.1</formula>
    </cfRule>
    <cfRule type="cellIs" dxfId="597" priority="38" operator="between">
      <formula>-0.05</formula>
      <formula>0.05</formula>
    </cfRule>
    <cfRule type="cellIs" dxfId="596" priority="39" operator="between">
      <formula>-0.05</formula>
      <formula>-0.1</formula>
    </cfRule>
    <cfRule type="cellIs" dxfId="595" priority="40" operator="lessThanOrEqual">
      <formula>-0.1</formula>
    </cfRule>
  </conditionalFormatting>
  <conditionalFormatting sqref="AA7:AA76">
    <cfRule type="cellIs" dxfId="594" priority="31" operator="greaterThanOrEqual">
      <formula>0.1</formula>
    </cfRule>
    <cfRule type="cellIs" dxfId="593" priority="32" operator="between">
      <formula>0.05</formula>
      <formula>0.1</formula>
    </cfRule>
    <cfRule type="cellIs" dxfId="592" priority="33" operator="between">
      <formula>-0.05</formula>
      <formula>0.05</formula>
    </cfRule>
    <cfRule type="cellIs" dxfId="591" priority="34" operator="between">
      <formula>-0.05</formula>
      <formula>-0.1</formula>
    </cfRule>
    <cfRule type="cellIs" dxfId="590" priority="35" operator="lessThanOrEqual">
      <formula>-0.1</formula>
    </cfRule>
  </conditionalFormatting>
  <conditionalFormatting sqref="AN7:AN76">
    <cfRule type="cellIs" dxfId="589" priority="26" operator="greaterThanOrEqual">
      <formula>0.1</formula>
    </cfRule>
    <cfRule type="cellIs" dxfId="588" priority="27" operator="between">
      <formula>0.05</formula>
      <formula>0.1</formula>
    </cfRule>
    <cfRule type="cellIs" dxfId="587" priority="28" operator="between">
      <formula>-0.05</formula>
      <formula>0.05</formula>
    </cfRule>
    <cfRule type="cellIs" dxfId="586" priority="29" operator="between">
      <formula>-0.05</formula>
      <formula>-0.1</formula>
    </cfRule>
    <cfRule type="cellIs" dxfId="585" priority="30" operator="lessThanOrEqual">
      <formula>-0.1</formula>
    </cfRule>
  </conditionalFormatting>
  <conditionalFormatting sqref="BA7:BA76">
    <cfRule type="cellIs" dxfId="584" priority="21" operator="greaterThanOrEqual">
      <formula>0.1</formula>
    </cfRule>
    <cfRule type="cellIs" dxfId="583" priority="22" operator="between">
      <formula>0.05</formula>
      <formula>0.1</formula>
    </cfRule>
    <cfRule type="cellIs" dxfId="582" priority="23" operator="between">
      <formula>-0.05</formula>
      <formula>0.05</formula>
    </cfRule>
    <cfRule type="cellIs" dxfId="581" priority="24" operator="between">
      <formula>-0.05</formula>
      <formula>-0.1</formula>
    </cfRule>
    <cfRule type="cellIs" dxfId="580" priority="25" operator="lessThanOrEqual">
      <formula>-0.1</formula>
    </cfRule>
  </conditionalFormatting>
  <conditionalFormatting sqref="N81:N85">
    <cfRule type="cellIs" dxfId="579" priority="16" operator="greaterThanOrEqual">
      <formula>0.1</formula>
    </cfRule>
    <cfRule type="cellIs" dxfId="578" priority="17" operator="between">
      <formula>0.05</formula>
      <formula>0.1</formula>
    </cfRule>
    <cfRule type="cellIs" dxfId="577" priority="18" operator="between">
      <formula>-0.05</formula>
      <formula>0.05</formula>
    </cfRule>
    <cfRule type="cellIs" dxfId="576" priority="19" operator="between">
      <formula>-0.05</formula>
      <formula>-0.1</formula>
    </cfRule>
    <cfRule type="cellIs" dxfId="575" priority="20" operator="lessThanOrEqual">
      <formula>-0.1</formula>
    </cfRule>
  </conditionalFormatting>
  <conditionalFormatting sqref="AA81:AA85">
    <cfRule type="cellIs" dxfId="574" priority="11" operator="greaterThanOrEqual">
      <formula>0.1</formula>
    </cfRule>
    <cfRule type="cellIs" dxfId="573" priority="12" operator="between">
      <formula>0.05</formula>
      <formula>0.1</formula>
    </cfRule>
    <cfRule type="cellIs" dxfId="572" priority="13" operator="between">
      <formula>-0.05</formula>
      <formula>0.05</formula>
    </cfRule>
    <cfRule type="cellIs" dxfId="571" priority="14" operator="between">
      <formula>-0.05</formula>
      <formula>-0.1</formula>
    </cfRule>
    <cfRule type="cellIs" dxfId="570" priority="15" operator="lessThanOrEqual">
      <formula>-0.1</formula>
    </cfRule>
  </conditionalFormatting>
  <conditionalFormatting sqref="AN81:AN85">
    <cfRule type="cellIs" dxfId="569" priority="6" operator="greaterThanOrEqual">
      <formula>0.1</formula>
    </cfRule>
    <cfRule type="cellIs" dxfId="568" priority="7" operator="between">
      <formula>0.05</formula>
      <formula>0.1</formula>
    </cfRule>
    <cfRule type="cellIs" dxfId="567" priority="8" operator="between">
      <formula>-0.05</formula>
      <formula>0.05</formula>
    </cfRule>
    <cfRule type="cellIs" dxfId="566" priority="9" operator="between">
      <formula>-0.05</formula>
      <formula>-0.1</formula>
    </cfRule>
    <cfRule type="cellIs" dxfId="565" priority="10" operator="lessThanOrEqual">
      <formula>-0.1</formula>
    </cfRule>
  </conditionalFormatting>
  <conditionalFormatting sqref="BA81:BA85">
    <cfRule type="cellIs" dxfId="564" priority="1" operator="greaterThanOrEqual">
      <formula>0.1</formula>
    </cfRule>
    <cfRule type="cellIs" dxfId="563" priority="2" operator="between">
      <formula>0.05</formula>
      <formula>0.1</formula>
    </cfRule>
    <cfRule type="cellIs" dxfId="562" priority="3" operator="between">
      <formula>-0.05</formula>
      <formula>0.05</formula>
    </cfRule>
    <cfRule type="cellIs" dxfId="561" priority="4" operator="between">
      <formula>-0.05</formula>
      <formula>-0.1</formula>
    </cfRule>
    <cfRule type="cellIs" dxfId="56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rowBreaks count="1" manualBreakCount="1">
    <brk id="44" max="55" man="1"/>
  </rowBreaks>
  <colBreaks count="3" manualBreakCount="3">
    <brk id="17" max="84" man="1"/>
    <brk id="30" max="84" man="1"/>
    <brk id="43" max="8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D85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10" width="7.83203125" style="5" customWidth="1"/>
    <col min="11" max="11" width="3.83203125" style="5" customWidth="1"/>
    <col min="12" max="13" width="7.83203125" style="5" customWidth="1"/>
    <col min="14" max="14" width="1" style="5" customWidth="1"/>
    <col min="15" max="15" width="3.83203125" style="5" customWidth="1"/>
    <col min="16" max="17" width="9.33203125" style="5"/>
    <col min="18" max="18" width="3.83203125" style="5" customWidth="1"/>
    <col min="19" max="19" width="11.5" style="5" bestFit="1" customWidth="1"/>
    <col min="20" max="20" width="3.83203125" style="5" customWidth="1"/>
    <col min="21" max="21" width="11.83203125" style="5" customWidth="1"/>
    <col min="22" max="23" width="7.83203125" style="5" customWidth="1"/>
    <col min="24" max="24" width="3.83203125" style="5" customWidth="1"/>
    <col min="25" max="26" width="7.83203125" style="5" customWidth="1"/>
    <col min="27" max="27" width="1" style="5" customWidth="1"/>
    <col min="28" max="28" width="3.83203125" style="5" customWidth="1"/>
    <col min="29" max="30" width="9.33203125" style="5"/>
    <col min="31" max="31" width="3.83203125" style="5" customWidth="1"/>
    <col min="32" max="32" width="11.5" style="5" bestFit="1" customWidth="1"/>
    <col min="33" max="33" width="3.83203125" style="5" customWidth="1"/>
    <col min="34" max="34" width="11.83203125" style="5" customWidth="1"/>
    <col min="35" max="36" width="7.83203125" style="5" customWidth="1"/>
    <col min="37" max="37" width="3.83203125" style="5" customWidth="1"/>
    <col min="38" max="39" width="7.83203125" style="5" customWidth="1"/>
    <col min="40" max="40" width="1" style="5" customWidth="1"/>
    <col min="41" max="41" width="3.83203125" style="5" customWidth="1"/>
    <col min="42" max="43" width="9.33203125" style="5"/>
    <col min="44" max="44" width="3.83203125" style="5" customWidth="1"/>
    <col min="45" max="45" width="11.5" style="5" bestFit="1" customWidth="1"/>
    <col min="46" max="46" width="3.83203125" style="5" customWidth="1"/>
    <col min="47" max="47" width="11.83203125" style="5" customWidth="1"/>
    <col min="48" max="49" width="7.83203125" style="5" customWidth="1"/>
    <col min="50" max="50" width="3.83203125" style="5" customWidth="1"/>
    <col min="51" max="52" width="7.83203125" style="5" customWidth="1"/>
    <col min="53" max="53" width="1" style="5" customWidth="1"/>
    <col min="54" max="54" width="3.83203125" style="5" customWidth="1"/>
    <col min="55" max="16384" width="9.33203125" style="5"/>
  </cols>
  <sheetData>
    <row r="1" spans="1:56" ht="24.95" customHeight="1" x14ac:dyDescent="0.15">
      <c r="A1" s="90" t="s">
        <v>60</v>
      </c>
      <c r="B1" s="90"/>
      <c r="C1" s="90"/>
      <c r="E1" s="8" t="s">
        <v>4</v>
      </c>
      <c r="F1" s="8"/>
      <c r="R1" s="8" t="s">
        <v>4</v>
      </c>
      <c r="S1" s="8"/>
      <c r="AE1" s="8" t="s">
        <v>4</v>
      </c>
      <c r="AF1" s="8"/>
      <c r="AR1" s="8" t="s">
        <v>4</v>
      </c>
      <c r="AS1" s="8"/>
    </row>
    <row r="2" spans="1:56" ht="20.100000000000001" customHeight="1" x14ac:dyDescent="0.15">
      <c r="A2" s="3" t="s">
        <v>5</v>
      </c>
      <c r="B2" s="1"/>
      <c r="C2" s="1"/>
      <c r="E2" s="4" t="s">
        <v>56</v>
      </c>
      <c r="F2" s="4"/>
      <c r="G2" s="9"/>
      <c r="H2" s="9"/>
      <c r="I2" s="6"/>
      <c r="J2" s="6"/>
      <c r="K2" s="6"/>
      <c r="L2" s="6"/>
      <c r="M2" s="6"/>
      <c r="N2" s="6"/>
      <c r="O2" s="6"/>
      <c r="R2" s="4" t="s">
        <v>56</v>
      </c>
      <c r="S2" s="4"/>
      <c r="T2" s="9"/>
      <c r="U2" s="9"/>
      <c r="V2" s="6"/>
      <c r="W2" s="6"/>
      <c r="X2" s="6"/>
      <c r="Y2" s="6"/>
      <c r="Z2" s="6"/>
      <c r="AA2" s="6"/>
      <c r="AB2" s="6"/>
      <c r="AE2" s="4" t="s">
        <v>56</v>
      </c>
      <c r="AF2" s="4"/>
      <c r="AG2" s="9"/>
      <c r="AH2" s="9"/>
      <c r="AI2" s="6"/>
      <c r="AJ2" s="6"/>
      <c r="AK2" s="6"/>
      <c r="AL2" s="6"/>
      <c r="AM2" s="6"/>
      <c r="AN2" s="6"/>
      <c r="AO2" s="6"/>
      <c r="AR2" s="4" t="s">
        <v>56</v>
      </c>
      <c r="AS2" s="4"/>
      <c r="AT2" s="9"/>
      <c r="AU2" s="9"/>
      <c r="AV2" s="6"/>
      <c r="AW2" s="6"/>
      <c r="AX2" s="6"/>
      <c r="AY2" s="6"/>
      <c r="AZ2" s="6"/>
      <c r="BA2" s="6"/>
      <c r="BB2" s="6"/>
    </row>
    <row r="3" spans="1:56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R3" s="4"/>
      <c r="S3" s="4"/>
      <c r="T3" s="9"/>
      <c r="U3" s="9"/>
      <c r="V3" s="6"/>
      <c r="W3" s="6"/>
      <c r="X3" s="6"/>
      <c r="Y3" s="6"/>
      <c r="Z3" s="6"/>
      <c r="AA3" s="6"/>
      <c r="AB3" s="6"/>
      <c r="AE3" s="4"/>
      <c r="AF3" s="4"/>
      <c r="AG3" s="9"/>
      <c r="AH3" s="9"/>
      <c r="AI3" s="6"/>
      <c r="AJ3" s="6"/>
      <c r="AK3" s="6"/>
      <c r="AL3" s="6"/>
      <c r="AM3" s="6"/>
      <c r="AN3" s="6"/>
      <c r="AO3" s="6"/>
      <c r="AR3" s="4"/>
      <c r="AS3" s="4"/>
      <c r="AT3" s="9"/>
      <c r="AU3" s="9"/>
      <c r="AV3" s="6"/>
      <c r="AW3" s="6"/>
      <c r="AX3" s="6"/>
      <c r="AY3" s="6"/>
      <c r="AZ3" s="6"/>
      <c r="BA3" s="6"/>
      <c r="BB3" s="6"/>
    </row>
    <row r="4" spans="1:56" ht="20.100000000000001" customHeight="1" x14ac:dyDescent="0.15">
      <c r="A4" s="3"/>
      <c r="B4" s="1"/>
      <c r="C4" s="1"/>
      <c r="E4" s="69" t="s">
        <v>43</v>
      </c>
      <c r="F4" s="69"/>
      <c r="G4" s="70"/>
      <c r="H4" s="70"/>
      <c r="I4" s="71"/>
      <c r="J4" s="71"/>
      <c r="K4" s="71"/>
      <c r="L4" s="71"/>
      <c r="M4" s="71"/>
      <c r="N4" s="71"/>
      <c r="O4" s="71"/>
      <c r="R4" s="69" t="s">
        <v>44</v>
      </c>
      <c r="S4" s="69"/>
      <c r="T4" s="70"/>
      <c r="U4" s="70"/>
      <c r="V4" s="71"/>
      <c r="W4" s="71"/>
      <c r="X4" s="71"/>
      <c r="Y4" s="71"/>
      <c r="Z4" s="71"/>
      <c r="AA4" s="71"/>
      <c r="AB4" s="71"/>
      <c r="AE4" s="69" t="s">
        <v>45</v>
      </c>
      <c r="AF4" s="69"/>
      <c r="AG4" s="70"/>
      <c r="AH4" s="70"/>
      <c r="AI4" s="71"/>
      <c r="AJ4" s="71"/>
      <c r="AK4" s="71"/>
      <c r="AL4" s="71"/>
      <c r="AM4" s="71"/>
      <c r="AN4" s="71"/>
      <c r="AO4" s="71"/>
      <c r="AR4" s="69" t="s">
        <v>46</v>
      </c>
      <c r="AS4" s="69"/>
      <c r="AT4" s="70"/>
      <c r="AU4" s="70"/>
      <c r="AV4" s="71"/>
      <c r="AW4" s="71"/>
      <c r="AX4" s="71"/>
      <c r="AY4" s="71"/>
      <c r="AZ4" s="71"/>
      <c r="BA4" s="71"/>
      <c r="BB4" s="71"/>
    </row>
    <row r="5" spans="1:56" s="72" customFormat="1" ht="11.45" customHeight="1" x14ac:dyDescent="0.15">
      <c r="E5" s="73"/>
      <c r="F5" s="73"/>
      <c r="G5" s="73"/>
      <c r="H5" s="73"/>
      <c r="I5" s="74"/>
      <c r="J5" s="75"/>
      <c r="K5" s="76"/>
      <c r="L5" s="76"/>
      <c r="M5" s="76"/>
      <c r="N5" s="76"/>
      <c r="O5" s="76"/>
      <c r="R5" s="73"/>
      <c r="S5" s="73"/>
      <c r="T5" s="73"/>
      <c r="U5" s="73"/>
      <c r="V5" s="74"/>
      <c r="W5" s="75"/>
      <c r="X5" s="76"/>
      <c r="Y5" s="76"/>
      <c r="Z5" s="76"/>
      <c r="AA5" s="76"/>
      <c r="AB5" s="76"/>
      <c r="AE5" s="73"/>
      <c r="AF5" s="73"/>
      <c r="AG5" s="73"/>
      <c r="AH5" s="73"/>
      <c r="AI5" s="74"/>
      <c r="AJ5" s="75"/>
      <c r="AK5" s="76"/>
      <c r="AL5" s="76"/>
      <c r="AM5" s="76"/>
      <c r="AN5" s="76"/>
      <c r="AO5" s="76"/>
      <c r="AR5" s="73"/>
      <c r="AS5" s="73"/>
      <c r="AT5" s="73"/>
      <c r="AU5" s="73"/>
      <c r="AV5" s="74"/>
      <c r="AW5" s="75"/>
      <c r="AX5" s="76"/>
      <c r="AY5" s="76"/>
      <c r="AZ5" s="76"/>
      <c r="BA5" s="76"/>
      <c r="BB5" s="76"/>
    </row>
    <row r="6" spans="1:56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0">
        <v>2011</v>
      </c>
      <c r="J6" s="81">
        <v>2016</v>
      </c>
      <c r="K6" s="82" t="s">
        <v>24</v>
      </c>
      <c r="L6" s="82"/>
      <c r="M6" s="82"/>
      <c r="N6" s="82"/>
      <c r="O6" s="82"/>
      <c r="R6" s="78" t="s">
        <v>17</v>
      </c>
      <c r="S6" s="78"/>
      <c r="T6" s="78" t="s">
        <v>6</v>
      </c>
      <c r="U6" s="79"/>
      <c r="V6" s="80">
        <v>2011</v>
      </c>
      <c r="W6" s="81">
        <v>2016</v>
      </c>
      <c r="X6" s="82" t="s">
        <v>24</v>
      </c>
      <c r="Y6" s="82"/>
      <c r="Z6" s="82"/>
      <c r="AA6" s="82"/>
      <c r="AB6" s="82"/>
      <c r="AE6" s="78" t="s">
        <v>17</v>
      </c>
      <c r="AF6" s="78"/>
      <c r="AG6" s="78" t="s">
        <v>6</v>
      </c>
      <c r="AH6" s="79"/>
      <c r="AI6" s="80">
        <v>2011</v>
      </c>
      <c r="AJ6" s="81">
        <v>2016</v>
      </c>
      <c r="AK6" s="82" t="s">
        <v>24</v>
      </c>
      <c r="AL6" s="82"/>
      <c r="AM6" s="82"/>
      <c r="AN6" s="82"/>
      <c r="AO6" s="82"/>
      <c r="AR6" s="78" t="s">
        <v>17</v>
      </c>
      <c r="AS6" s="78"/>
      <c r="AT6" s="78" t="s">
        <v>6</v>
      </c>
      <c r="AU6" s="79"/>
      <c r="AV6" s="80">
        <v>2011</v>
      </c>
      <c r="AW6" s="81">
        <v>2016</v>
      </c>
      <c r="AX6" s="82" t="s">
        <v>24</v>
      </c>
      <c r="AY6" s="82"/>
      <c r="AZ6" s="82"/>
      <c r="BA6" s="82"/>
      <c r="BB6" s="82"/>
    </row>
    <row r="7" spans="1:56" ht="11.45" customHeight="1" x14ac:dyDescent="0.15">
      <c r="A7" s="49" t="s">
        <v>30</v>
      </c>
      <c r="B7" s="50"/>
      <c r="C7" s="50"/>
      <c r="E7" s="10" t="s">
        <v>7</v>
      </c>
      <c r="F7" s="10" t="s">
        <v>0</v>
      </c>
      <c r="G7" s="11" t="s">
        <v>8</v>
      </c>
      <c r="H7" s="11" t="s">
        <v>18</v>
      </c>
      <c r="I7" s="14">
        <v>681.5</v>
      </c>
      <c r="J7" s="19">
        <v>1484.5</v>
      </c>
      <c r="K7" s="13"/>
      <c r="L7" s="13">
        <f t="shared" ref="L7:L70" si="0">J7-I7</f>
        <v>803</v>
      </c>
      <c r="M7" s="46" t="str">
        <f t="shared" ref="M7:M70" si="1">IF(ROUND((J7/I7)*100,0)&gt;100,"+ "&amp;ROUND((J7/I7)*100,0)-100&amp;"%",IF(ROUND((J7/I7)*100,0)&lt;100,"- "&amp;100-ROUND((J7/I7)*100,0)&amp;"%","o"))</f>
        <v>+ 118%</v>
      </c>
      <c r="N7" s="39">
        <f t="shared" ref="N7:N70" si="2">L7/I7</f>
        <v>1.1782831988261189</v>
      </c>
      <c r="O7" s="13"/>
      <c r="R7" s="10" t="s">
        <v>7</v>
      </c>
      <c r="S7" s="10" t="s">
        <v>0</v>
      </c>
      <c r="T7" s="11" t="s">
        <v>8</v>
      </c>
      <c r="U7" s="11" t="s">
        <v>18</v>
      </c>
      <c r="V7" s="18">
        <v>96</v>
      </c>
      <c r="W7" s="12">
        <v>199</v>
      </c>
      <c r="X7" s="18"/>
      <c r="Y7" s="12">
        <f t="shared" ref="Y7:Y70" si="3">W7-V7</f>
        <v>103</v>
      </c>
      <c r="Z7" s="44" t="str">
        <f t="shared" ref="Z7:Z70" si="4">IF(ROUND((W7/V7)*100,0)&gt;100,"+ "&amp;ROUND((W7/V7)*100,0)-100&amp;"%",IF(ROUND((W7/V7)*100,0)&lt;100,"- "&amp;100-ROUND((W7/V7)*100,0)&amp;"%","o"))</f>
        <v>+ 107%</v>
      </c>
      <c r="AA7" s="35">
        <f t="shared" ref="AA7:AA70" si="5">Y7/V7</f>
        <v>1.0729166666666667</v>
      </c>
      <c r="AB7" s="12"/>
      <c r="AE7" s="10" t="s">
        <v>7</v>
      </c>
      <c r="AF7" s="10" t="s">
        <v>0</v>
      </c>
      <c r="AG7" s="11" t="s">
        <v>8</v>
      </c>
      <c r="AH7" s="11" t="s">
        <v>18</v>
      </c>
      <c r="AI7" s="18">
        <v>164</v>
      </c>
      <c r="AJ7" s="12">
        <v>400</v>
      </c>
      <c r="AK7" s="18"/>
      <c r="AL7" s="12">
        <f t="shared" ref="AL7:AL70" si="6">AJ7-AI7</f>
        <v>236</v>
      </c>
      <c r="AM7" s="44" t="str">
        <f t="shared" ref="AM7:AM70" si="7">IF(ROUND((AJ7/AI7)*100,0)&gt;100,"+ "&amp;ROUND((AJ7/AI7)*100,0)-100&amp;"%",IF(ROUND((AJ7/AI7)*100,0)&lt;100,"- "&amp;100-ROUND((AJ7/AI7)*100,0)&amp;"%","o"))</f>
        <v>+ 144%</v>
      </c>
      <c r="AN7" s="35">
        <f t="shared" ref="AN7:AN70" si="8">AL7/AI7</f>
        <v>1.4390243902439024</v>
      </c>
      <c r="AO7" s="12"/>
      <c r="AR7" s="10" t="s">
        <v>7</v>
      </c>
      <c r="AS7" s="10" t="s">
        <v>0</v>
      </c>
      <c r="AT7" s="11" t="s">
        <v>8</v>
      </c>
      <c r="AU7" s="11" t="s">
        <v>18</v>
      </c>
      <c r="AV7" s="18">
        <v>194.5</v>
      </c>
      <c r="AW7" s="12">
        <v>395</v>
      </c>
      <c r="AX7" s="18"/>
      <c r="AY7" s="12">
        <f t="shared" ref="AY7:AY70" si="9">AW7-AV7</f>
        <v>200.5</v>
      </c>
      <c r="AZ7" s="44" t="str">
        <f t="shared" ref="AZ7:AZ70" si="10">IF(ROUND((AW7/AV7)*100,0)&gt;100,"+ "&amp;ROUND((AW7/AV7)*100,0)-100&amp;"%",IF(ROUND((AW7/AV7)*100,0)&lt;100,"- "&amp;100-ROUND((AW7/AV7)*100,0)&amp;"%","o"))</f>
        <v>+ 103%</v>
      </c>
      <c r="BA7" s="35">
        <f t="shared" ref="BA7:BA70" si="11">AY7/AV7</f>
        <v>1.0308483290488433</v>
      </c>
      <c r="BB7" s="12"/>
      <c r="BD7" s="25"/>
    </row>
    <row r="8" spans="1:56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28">
        <v>28</v>
      </c>
      <c r="J8" s="42">
        <v>191</v>
      </c>
      <c r="K8" s="29"/>
      <c r="L8" s="29">
        <f t="shared" si="0"/>
        <v>163</v>
      </c>
      <c r="M8" s="45" t="str">
        <f t="shared" si="1"/>
        <v>+ 582%</v>
      </c>
      <c r="N8" s="36">
        <f t="shared" si="2"/>
        <v>5.8214285714285712</v>
      </c>
      <c r="O8" s="29"/>
      <c r="R8" s="26"/>
      <c r="S8" s="26"/>
      <c r="T8" s="27" t="s">
        <v>9</v>
      </c>
      <c r="U8" s="27" t="s">
        <v>1</v>
      </c>
      <c r="V8" s="28">
        <v>1</v>
      </c>
      <c r="W8" s="29">
        <v>17.5</v>
      </c>
      <c r="X8" s="28"/>
      <c r="Y8" s="29">
        <f t="shared" si="3"/>
        <v>16.5</v>
      </c>
      <c r="Z8" s="45" t="str">
        <f t="shared" si="4"/>
        <v>+ 1650%</v>
      </c>
      <c r="AA8" s="36">
        <f t="shared" si="5"/>
        <v>16.5</v>
      </c>
      <c r="AB8" s="29"/>
      <c r="AE8" s="26"/>
      <c r="AF8" s="26"/>
      <c r="AG8" s="27" t="s">
        <v>9</v>
      </c>
      <c r="AH8" s="27" t="s">
        <v>1</v>
      </c>
      <c r="AI8" s="28">
        <v>7</v>
      </c>
      <c r="AJ8" s="29">
        <v>52.5</v>
      </c>
      <c r="AK8" s="28"/>
      <c r="AL8" s="29">
        <f t="shared" si="6"/>
        <v>45.5</v>
      </c>
      <c r="AM8" s="45" t="str">
        <f t="shared" si="7"/>
        <v>+ 650%</v>
      </c>
      <c r="AN8" s="36">
        <f t="shared" si="8"/>
        <v>6.5</v>
      </c>
      <c r="AO8" s="29"/>
      <c r="AR8" s="26"/>
      <c r="AS8" s="26"/>
      <c r="AT8" s="27" t="s">
        <v>9</v>
      </c>
      <c r="AU8" s="27" t="s">
        <v>1</v>
      </c>
      <c r="AV8" s="28">
        <v>9</v>
      </c>
      <c r="AW8" s="29">
        <v>61.5</v>
      </c>
      <c r="AX8" s="28"/>
      <c r="AY8" s="29">
        <f t="shared" si="9"/>
        <v>52.5</v>
      </c>
      <c r="AZ8" s="45" t="str">
        <f t="shared" si="10"/>
        <v>+ 583%</v>
      </c>
      <c r="BA8" s="36">
        <f t="shared" si="11"/>
        <v>5.833333333333333</v>
      </c>
      <c r="BB8" s="29"/>
    </row>
    <row r="9" spans="1:56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14">
        <v>19</v>
      </c>
      <c r="J9" s="19">
        <v>34.5</v>
      </c>
      <c r="K9" s="13"/>
      <c r="L9" s="13">
        <f t="shared" si="0"/>
        <v>15.5</v>
      </c>
      <c r="M9" s="46" t="str">
        <f t="shared" si="1"/>
        <v>+ 82%</v>
      </c>
      <c r="N9" s="37">
        <f t="shared" si="2"/>
        <v>0.81578947368421051</v>
      </c>
      <c r="O9" s="13"/>
      <c r="R9" s="15"/>
      <c r="S9" s="15"/>
      <c r="T9" s="16" t="s">
        <v>10</v>
      </c>
      <c r="U9" s="16" t="s">
        <v>19</v>
      </c>
      <c r="V9" s="14">
        <v>1.5</v>
      </c>
      <c r="W9" s="13">
        <v>3.5</v>
      </c>
      <c r="X9" s="14"/>
      <c r="Y9" s="13">
        <f t="shared" si="3"/>
        <v>2</v>
      </c>
      <c r="Z9" s="46" t="str">
        <f t="shared" si="4"/>
        <v>+ 133%</v>
      </c>
      <c r="AA9" s="37">
        <f t="shared" si="5"/>
        <v>1.3333333333333333</v>
      </c>
      <c r="AB9" s="13"/>
      <c r="AE9" s="15"/>
      <c r="AF9" s="15"/>
      <c r="AG9" s="16" t="s">
        <v>10</v>
      </c>
      <c r="AH9" s="16" t="s">
        <v>19</v>
      </c>
      <c r="AI9" s="14">
        <v>3.5</v>
      </c>
      <c r="AJ9" s="13">
        <v>13.5</v>
      </c>
      <c r="AK9" s="14"/>
      <c r="AL9" s="13">
        <f t="shared" si="6"/>
        <v>10</v>
      </c>
      <c r="AM9" s="46" t="str">
        <f t="shared" si="7"/>
        <v>+ 286%</v>
      </c>
      <c r="AN9" s="37">
        <f t="shared" si="8"/>
        <v>2.8571428571428572</v>
      </c>
      <c r="AO9" s="13"/>
      <c r="AR9" s="15"/>
      <c r="AS9" s="15"/>
      <c r="AT9" s="16" t="s">
        <v>10</v>
      </c>
      <c r="AU9" s="16" t="s">
        <v>19</v>
      </c>
      <c r="AV9" s="14">
        <v>9</v>
      </c>
      <c r="AW9" s="13">
        <v>8.5</v>
      </c>
      <c r="AX9" s="14"/>
      <c r="AY9" s="13">
        <f t="shared" si="9"/>
        <v>-0.5</v>
      </c>
      <c r="AZ9" s="46" t="str">
        <f t="shared" si="10"/>
        <v>- 6%</v>
      </c>
      <c r="BA9" s="37">
        <f t="shared" si="11"/>
        <v>-5.5555555555555552E-2</v>
      </c>
      <c r="BB9" s="13"/>
    </row>
    <row r="10" spans="1:56" ht="11.45" customHeight="1" x14ac:dyDescent="0.15">
      <c r="A10" s="2" t="s">
        <v>32</v>
      </c>
      <c r="B10" s="1"/>
      <c r="E10" s="30"/>
      <c r="F10" s="30"/>
      <c r="G10" s="27" t="s">
        <v>11</v>
      </c>
      <c r="H10" s="27" t="s">
        <v>20</v>
      </c>
      <c r="I10" s="28">
        <v>290.5</v>
      </c>
      <c r="J10" s="42">
        <v>332.5</v>
      </c>
      <c r="K10" s="29"/>
      <c r="L10" s="29">
        <f t="shared" si="0"/>
        <v>42</v>
      </c>
      <c r="M10" s="45" t="str">
        <f t="shared" si="1"/>
        <v>+ 14%</v>
      </c>
      <c r="N10" s="36">
        <f t="shared" si="2"/>
        <v>0.14457831325301204</v>
      </c>
      <c r="O10" s="29"/>
      <c r="R10" s="30"/>
      <c r="S10" s="30"/>
      <c r="T10" s="27" t="s">
        <v>11</v>
      </c>
      <c r="U10" s="27" t="s">
        <v>20</v>
      </c>
      <c r="V10" s="28">
        <v>27</v>
      </c>
      <c r="W10" s="29">
        <v>26.5</v>
      </c>
      <c r="X10" s="28"/>
      <c r="Y10" s="29">
        <f t="shared" si="3"/>
        <v>-0.5</v>
      </c>
      <c r="Z10" s="45" t="str">
        <f t="shared" si="4"/>
        <v>- 2%</v>
      </c>
      <c r="AA10" s="36">
        <f t="shared" si="5"/>
        <v>-1.8518518518518517E-2</v>
      </c>
      <c r="AB10" s="29"/>
      <c r="AE10" s="30"/>
      <c r="AF10" s="30"/>
      <c r="AG10" s="27" t="s">
        <v>11</v>
      </c>
      <c r="AH10" s="27" t="s">
        <v>20</v>
      </c>
      <c r="AI10" s="28">
        <v>68</v>
      </c>
      <c r="AJ10" s="29">
        <v>85.5</v>
      </c>
      <c r="AK10" s="28"/>
      <c r="AL10" s="29">
        <f t="shared" si="6"/>
        <v>17.5</v>
      </c>
      <c r="AM10" s="45" t="str">
        <f t="shared" si="7"/>
        <v>+ 26%</v>
      </c>
      <c r="AN10" s="36">
        <f t="shared" si="8"/>
        <v>0.25735294117647056</v>
      </c>
      <c r="AO10" s="29"/>
      <c r="AR10" s="30"/>
      <c r="AS10" s="30"/>
      <c r="AT10" s="27" t="s">
        <v>11</v>
      </c>
      <c r="AU10" s="27" t="s">
        <v>20</v>
      </c>
      <c r="AV10" s="28">
        <v>80</v>
      </c>
      <c r="AW10" s="29">
        <v>109</v>
      </c>
      <c r="AX10" s="28"/>
      <c r="AY10" s="29">
        <f t="shared" si="9"/>
        <v>29</v>
      </c>
      <c r="AZ10" s="45" t="str">
        <f t="shared" si="10"/>
        <v>+ 36%</v>
      </c>
      <c r="BA10" s="36">
        <f t="shared" si="11"/>
        <v>0.36249999999999999</v>
      </c>
      <c r="BB10" s="29"/>
    </row>
    <row r="11" spans="1:56" ht="11.45" customHeight="1" x14ac:dyDescent="0.15">
      <c r="A11" s="2" t="s">
        <v>33</v>
      </c>
      <c r="B11" s="1"/>
      <c r="E11" s="17"/>
      <c r="F11" s="17"/>
      <c r="G11" s="16" t="s">
        <v>12</v>
      </c>
      <c r="H11" s="16" t="s">
        <v>21</v>
      </c>
      <c r="I11" s="14">
        <v>10711.5</v>
      </c>
      <c r="J11" s="19">
        <v>12211.5</v>
      </c>
      <c r="K11" s="13"/>
      <c r="L11" s="13">
        <f t="shared" si="0"/>
        <v>1500</v>
      </c>
      <c r="M11" s="46" t="str">
        <f t="shared" si="1"/>
        <v>+ 14%</v>
      </c>
      <c r="N11" s="37">
        <f t="shared" si="2"/>
        <v>0.14003640946646129</v>
      </c>
      <c r="O11" s="13"/>
      <c r="R11" s="17"/>
      <c r="S11" s="17"/>
      <c r="T11" s="16" t="s">
        <v>12</v>
      </c>
      <c r="U11" s="16" t="s">
        <v>21</v>
      </c>
      <c r="V11" s="14">
        <v>1292</v>
      </c>
      <c r="W11" s="13">
        <v>1319</v>
      </c>
      <c r="X11" s="14"/>
      <c r="Y11" s="13">
        <f t="shared" si="3"/>
        <v>27</v>
      </c>
      <c r="Z11" s="46" t="str">
        <f t="shared" si="4"/>
        <v>+ 2%</v>
      </c>
      <c r="AA11" s="37">
        <f t="shared" si="5"/>
        <v>2.089783281733746E-2</v>
      </c>
      <c r="AB11" s="13"/>
      <c r="AE11" s="17"/>
      <c r="AF11" s="17"/>
      <c r="AG11" s="16" t="s">
        <v>12</v>
      </c>
      <c r="AH11" s="16" t="s">
        <v>21</v>
      </c>
      <c r="AI11" s="14">
        <v>3019.5</v>
      </c>
      <c r="AJ11" s="13">
        <v>3592</v>
      </c>
      <c r="AK11" s="14"/>
      <c r="AL11" s="13">
        <f t="shared" si="6"/>
        <v>572.5</v>
      </c>
      <c r="AM11" s="46" t="str">
        <f t="shared" si="7"/>
        <v>+ 19%</v>
      </c>
      <c r="AN11" s="37">
        <f t="shared" si="8"/>
        <v>0.18960092730584535</v>
      </c>
      <c r="AO11" s="13"/>
      <c r="AR11" s="17"/>
      <c r="AS11" s="17"/>
      <c r="AT11" s="16" t="s">
        <v>12</v>
      </c>
      <c r="AU11" s="16" t="s">
        <v>21</v>
      </c>
      <c r="AV11" s="14">
        <v>2939.5</v>
      </c>
      <c r="AW11" s="13">
        <v>3485.5</v>
      </c>
      <c r="AX11" s="14"/>
      <c r="AY11" s="13">
        <f t="shared" si="9"/>
        <v>546</v>
      </c>
      <c r="AZ11" s="46" t="str">
        <f t="shared" si="10"/>
        <v>+ 19%</v>
      </c>
      <c r="BA11" s="37">
        <f t="shared" si="11"/>
        <v>0.18574587514883484</v>
      </c>
      <c r="BB11" s="13"/>
    </row>
    <row r="12" spans="1:56" ht="11.45" customHeight="1" x14ac:dyDescent="0.15">
      <c r="A12" s="2" t="s">
        <v>34</v>
      </c>
      <c r="B12" s="1"/>
      <c r="E12" s="26"/>
      <c r="F12" s="26"/>
      <c r="G12" s="27" t="s">
        <v>13</v>
      </c>
      <c r="H12" s="27" t="s">
        <v>2</v>
      </c>
      <c r="I12" s="28">
        <v>266.5</v>
      </c>
      <c r="J12" s="42">
        <v>498.5</v>
      </c>
      <c r="K12" s="29"/>
      <c r="L12" s="29">
        <f t="shared" si="0"/>
        <v>232</v>
      </c>
      <c r="M12" s="45" t="str">
        <f t="shared" si="1"/>
        <v>+ 87%</v>
      </c>
      <c r="N12" s="36">
        <f t="shared" si="2"/>
        <v>0.87054409005628519</v>
      </c>
      <c r="O12" s="29"/>
      <c r="R12" s="26"/>
      <c r="S12" s="26"/>
      <c r="T12" s="27" t="s">
        <v>13</v>
      </c>
      <c r="U12" s="27" t="s">
        <v>2</v>
      </c>
      <c r="V12" s="28">
        <v>27</v>
      </c>
      <c r="W12" s="29">
        <v>52</v>
      </c>
      <c r="X12" s="28"/>
      <c r="Y12" s="29">
        <f t="shared" si="3"/>
        <v>25</v>
      </c>
      <c r="Z12" s="45" t="str">
        <f t="shared" si="4"/>
        <v>+ 93%</v>
      </c>
      <c r="AA12" s="36">
        <f t="shared" si="5"/>
        <v>0.92592592592592593</v>
      </c>
      <c r="AB12" s="29"/>
      <c r="AE12" s="26"/>
      <c r="AF12" s="26"/>
      <c r="AG12" s="27" t="s">
        <v>13</v>
      </c>
      <c r="AH12" s="27" t="s">
        <v>2</v>
      </c>
      <c r="AI12" s="28">
        <v>71</v>
      </c>
      <c r="AJ12" s="29">
        <v>147</v>
      </c>
      <c r="AK12" s="28"/>
      <c r="AL12" s="29">
        <f t="shared" si="6"/>
        <v>76</v>
      </c>
      <c r="AM12" s="45" t="str">
        <f t="shared" si="7"/>
        <v>+ 107%</v>
      </c>
      <c r="AN12" s="36">
        <f t="shared" si="8"/>
        <v>1.0704225352112675</v>
      </c>
      <c r="AO12" s="29"/>
      <c r="AR12" s="26"/>
      <c r="AS12" s="26"/>
      <c r="AT12" s="27" t="s">
        <v>13</v>
      </c>
      <c r="AU12" s="27" t="s">
        <v>2</v>
      </c>
      <c r="AV12" s="28">
        <v>81.5</v>
      </c>
      <c r="AW12" s="29">
        <v>154</v>
      </c>
      <c r="AX12" s="28"/>
      <c r="AY12" s="29">
        <f t="shared" si="9"/>
        <v>72.5</v>
      </c>
      <c r="AZ12" s="45" t="str">
        <f t="shared" si="10"/>
        <v>+ 89%</v>
      </c>
      <c r="BA12" s="36">
        <f t="shared" si="11"/>
        <v>0.88957055214723924</v>
      </c>
      <c r="BB12" s="29"/>
    </row>
    <row r="13" spans="1:56" ht="11.45" customHeight="1" x14ac:dyDescent="0.15">
      <c r="A13" s="2" t="s">
        <v>35</v>
      </c>
      <c r="B13" s="1"/>
      <c r="E13" s="17"/>
      <c r="F13" s="17"/>
      <c r="G13" s="16" t="s">
        <v>14</v>
      </c>
      <c r="H13" s="16" t="s">
        <v>3</v>
      </c>
      <c r="I13" s="14">
        <v>176</v>
      </c>
      <c r="J13" s="19">
        <v>261.5</v>
      </c>
      <c r="K13" s="13"/>
      <c r="L13" s="13">
        <f t="shared" si="0"/>
        <v>85.5</v>
      </c>
      <c r="M13" s="46" t="str">
        <f t="shared" si="1"/>
        <v>+ 49%</v>
      </c>
      <c r="N13" s="37">
        <f t="shared" si="2"/>
        <v>0.48579545454545453</v>
      </c>
      <c r="O13" s="13"/>
      <c r="R13" s="17"/>
      <c r="S13" s="17"/>
      <c r="T13" s="16" t="s">
        <v>14</v>
      </c>
      <c r="U13" s="16" t="s">
        <v>3</v>
      </c>
      <c r="V13" s="14">
        <v>15.5</v>
      </c>
      <c r="W13" s="13">
        <v>18</v>
      </c>
      <c r="X13" s="14"/>
      <c r="Y13" s="13">
        <f t="shared" si="3"/>
        <v>2.5</v>
      </c>
      <c r="Z13" s="46" t="str">
        <f t="shared" si="4"/>
        <v>+ 16%</v>
      </c>
      <c r="AA13" s="37">
        <f t="shared" si="5"/>
        <v>0.16129032258064516</v>
      </c>
      <c r="AB13" s="13"/>
      <c r="AE13" s="17"/>
      <c r="AF13" s="17"/>
      <c r="AG13" s="16" t="s">
        <v>14</v>
      </c>
      <c r="AH13" s="16" t="s">
        <v>3</v>
      </c>
      <c r="AI13" s="14">
        <v>58</v>
      </c>
      <c r="AJ13" s="13">
        <v>72</v>
      </c>
      <c r="AK13" s="14"/>
      <c r="AL13" s="13">
        <f t="shared" si="6"/>
        <v>14</v>
      </c>
      <c r="AM13" s="46" t="str">
        <f t="shared" si="7"/>
        <v>+ 24%</v>
      </c>
      <c r="AN13" s="37">
        <f t="shared" si="8"/>
        <v>0.2413793103448276</v>
      </c>
      <c r="AO13" s="13"/>
      <c r="AR13" s="17"/>
      <c r="AS13" s="17"/>
      <c r="AT13" s="16" t="s">
        <v>14</v>
      </c>
      <c r="AU13" s="16" t="s">
        <v>3</v>
      </c>
      <c r="AV13" s="14">
        <v>52</v>
      </c>
      <c r="AW13" s="13">
        <v>81</v>
      </c>
      <c r="AX13" s="14"/>
      <c r="AY13" s="13">
        <f t="shared" si="9"/>
        <v>29</v>
      </c>
      <c r="AZ13" s="46" t="str">
        <f t="shared" si="10"/>
        <v>+ 56%</v>
      </c>
      <c r="BA13" s="37">
        <f t="shared" si="11"/>
        <v>0.55769230769230771</v>
      </c>
      <c r="BB13" s="13"/>
    </row>
    <row r="14" spans="1:56" ht="11.45" customHeight="1" x14ac:dyDescent="0.15">
      <c r="A14" s="2"/>
      <c r="B14" s="1"/>
      <c r="E14" s="31"/>
      <c r="F14" s="31"/>
      <c r="G14" s="32" t="s">
        <v>15</v>
      </c>
      <c r="H14" s="32" t="s">
        <v>22</v>
      </c>
      <c r="I14" s="33">
        <v>367</v>
      </c>
      <c r="J14" s="43">
        <v>400.5</v>
      </c>
      <c r="K14" s="34"/>
      <c r="L14" s="34">
        <f t="shared" si="0"/>
        <v>33.5</v>
      </c>
      <c r="M14" s="47" t="str">
        <f t="shared" si="1"/>
        <v>+ 9%</v>
      </c>
      <c r="N14" s="38">
        <f t="shared" si="2"/>
        <v>9.128065395095368E-2</v>
      </c>
      <c r="O14" s="34"/>
      <c r="R14" s="31"/>
      <c r="S14" s="31"/>
      <c r="T14" s="32" t="s">
        <v>15</v>
      </c>
      <c r="U14" s="32" t="s">
        <v>22</v>
      </c>
      <c r="V14" s="33">
        <v>39.5</v>
      </c>
      <c r="W14" s="34">
        <v>40.5</v>
      </c>
      <c r="X14" s="33"/>
      <c r="Y14" s="34">
        <f t="shared" si="3"/>
        <v>1</v>
      </c>
      <c r="Z14" s="47" t="str">
        <f t="shared" si="4"/>
        <v>+ 3%</v>
      </c>
      <c r="AA14" s="38">
        <f t="shared" si="5"/>
        <v>2.5316455696202531E-2</v>
      </c>
      <c r="AB14" s="34"/>
      <c r="AE14" s="31"/>
      <c r="AF14" s="31"/>
      <c r="AG14" s="32" t="s">
        <v>15</v>
      </c>
      <c r="AH14" s="32" t="s">
        <v>22</v>
      </c>
      <c r="AI14" s="33">
        <v>87</v>
      </c>
      <c r="AJ14" s="34">
        <v>121.5</v>
      </c>
      <c r="AK14" s="33"/>
      <c r="AL14" s="34">
        <f t="shared" si="6"/>
        <v>34.5</v>
      </c>
      <c r="AM14" s="47" t="str">
        <f t="shared" si="7"/>
        <v>+ 40%</v>
      </c>
      <c r="AN14" s="38">
        <f t="shared" si="8"/>
        <v>0.39655172413793105</v>
      </c>
      <c r="AO14" s="34"/>
      <c r="AR14" s="31"/>
      <c r="AS14" s="31"/>
      <c r="AT14" s="32" t="s">
        <v>15</v>
      </c>
      <c r="AU14" s="32" t="s">
        <v>22</v>
      </c>
      <c r="AV14" s="33">
        <v>118</v>
      </c>
      <c r="AW14" s="34">
        <v>111.5</v>
      </c>
      <c r="AX14" s="33"/>
      <c r="AY14" s="34">
        <f t="shared" si="9"/>
        <v>-6.5</v>
      </c>
      <c r="AZ14" s="47" t="str">
        <f t="shared" si="10"/>
        <v>- 6%</v>
      </c>
      <c r="BA14" s="38">
        <f t="shared" si="11"/>
        <v>-5.5084745762711863E-2</v>
      </c>
      <c r="BB14" s="34"/>
    </row>
    <row r="15" spans="1:56" ht="11.45" customHeight="1" x14ac:dyDescent="0.15">
      <c r="E15" s="17" t="s">
        <v>8</v>
      </c>
      <c r="F15" s="17" t="s">
        <v>18</v>
      </c>
      <c r="G15" s="16" t="s">
        <v>7</v>
      </c>
      <c r="H15" s="16" t="s">
        <v>0</v>
      </c>
      <c r="I15" s="14">
        <v>648.5</v>
      </c>
      <c r="J15" s="19">
        <v>1686.5</v>
      </c>
      <c r="K15" s="13"/>
      <c r="L15" s="13">
        <f t="shared" si="0"/>
        <v>1038</v>
      </c>
      <c r="M15" s="46" t="str">
        <f t="shared" si="1"/>
        <v>+ 160%</v>
      </c>
      <c r="N15" s="39">
        <f t="shared" si="2"/>
        <v>1.6006168080185041</v>
      </c>
      <c r="O15" s="13"/>
      <c r="R15" s="17" t="s">
        <v>8</v>
      </c>
      <c r="S15" s="17" t="s">
        <v>18</v>
      </c>
      <c r="T15" s="16" t="s">
        <v>7</v>
      </c>
      <c r="U15" s="16" t="s">
        <v>0</v>
      </c>
      <c r="V15" s="14">
        <v>115</v>
      </c>
      <c r="W15" s="13">
        <v>271.5</v>
      </c>
      <c r="X15" s="14"/>
      <c r="Y15" s="13">
        <f t="shared" si="3"/>
        <v>156.5</v>
      </c>
      <c r="Z15" s="46" t="str">
        <f t="shared" si="4"/>
        <v>+ 136%</v>
      </c>
      <c r="AA15" s="39">
        <f t="shared" si="5"/>
        <v>1.3608695652173912</v>
      </c>
      <c r="AB15" s="13"/>
      <c r="AE15" s="17" t="s">
        <v>8</v>
      </c>
      <c r="AF15" s="17" t="s">
        <v>18</v>
      </c>
      <c r="AG15" s="16" t="s">
        <v>7</v>
      </c>
      <c r="AH15" s="16" t="s">
        <v>0</v>
      </c>
      <c r="AI15" s="14">
        <v>189</v>
      </c>
      <c r="AJ15" s="13">
        <v>446</v>
      </c>
      <c r="AK15" s="14"/>
      <c r="AL15" s="13">
        <f t="shared" si="6"/>
        <v>257</v>
      </c>
      <c r="AM15" s="46" t="str">
        <f t="shared" si="7"/>
        <v>+ 136%</v>
      </c>
      <c r="AN15" s="39">
        <f t="shared" si="8"/>
        <v>1.3597883597883598</v>
      </c>
      <c r="AO15" s="13"/>
      <c r="AR15" s="17" t="s">
        <v>8</v>
      </c>
      <c r="AS15" s="17" t="s">
        <v>18</v>
      </c>
      <c r="AT15" s="16" t="s">
        <v>7</v>
      </c>
      <c r="AU15" s="16" t="s">
        <v>0</v>
      </c>
      <c r="AV15" s="14">
        <v>145.5</v>
      </c>
      <c r="AW15" s="13">
        <v>461</v>
      </c>
      <c r="AX15" s="14"/>
      <c r="AY15" s="13">
        <f t="shared" si="9"/>
        <v>315.5</v>
      </c>
      <c r="AZ15" s="46" t="str">
        <f t="shared" si="10"/>
        <v>+ 217%</v>
      </c>
      <c r="BA15" s="39">
        <f t="shared" si="11"/>
        <v>2.1683848797250858</v>
      </c>
      <c r="BB15" s="13"/>
    </row>
    <row r="16" spans="1:56" ht="11.45" customHeight="1" x14ac:dyDescent="0.15">
      <c r="C16" s="1"/>
      <c r="E16" s="26"/>
      <c r="F16" s="26"/>
      <c r="G16" s="27" t="s">
        <v>9</v>
      </c>
      <c r="H16" s="27" t="s">
        <v>1</v>
      </c>
      <c r="I16" s="28">
        <v>994.5</v>
      </c>
      <c r="J16" s="42">
        <v>1079</v>
      </c>
      <c r="K16" s="29"/>
      <c r="L16" s="29">
        <f t="shared" si="0"/>
        <v>84.5</v>
      </c>
      <c r="M16" s="45" t="str">
        <f t="shared" si="1"/>
        <v>+ 8%</v>
      </c>
      <c r="N16" s="36">
        <f t="shared" si="2"/>
        <v>8.4967320261437912E-2</v>
      </c>
      <c r="O16" s="29"/>
      <c r="R16" s="26"/>
      <c r="S16" s="26"/>
      <c r="T16" s="27" t="s">
        <v>9</v>
      </c>
      <c r="U16" s="27" t="s">
        <v>1</v>
      </c>
      <c r="V16" s="28">
        <v>109.5</v>
      </c>
      <c r="W16" s="29">
        <v>115</v>
      </c>
      <c r="X16" s="28"/>
      <c r="Y16" s="29">
        <f t="shared" si="3"/>
        <v>5.5</v>
      </c>
      <c r="Z16" s="45" t="str">
        <f t="shared" si="4"/>
        <v>+ 5%</v>
      </c>
      <c r="AA16" s="36">
        <f t="shared" si="5"/>
        <v>5.0228310502283102E-2</v>
      </c>
      <c r="AB16" s="29"/>
      <c r="AE16" s="26"/>
      <c r="AF16" s="26"/>
      <c r="AG16" s="27" t="s">
        <v>9</v>
      </c>
      <c r="AH16" s="27" t="s">
        <v>1</v>
      </c>
      <c r="AI16" s="28">
        <v>267</v>
      </c>
      <c r="AJ16" s="29">
        <v>301</v>
      </c>
      <c r="AK16" s="28"/>
      <c r="AL16" s="29">
        <f t="shared" si="6"/>
        <v>34</v>
      </c>
      <c r="AM16" s="45" t="str">
        <f t="shared" si="7"/>
        <v>+ 13%</v>
      </c>
      <c r="AN16" s="36">
        <f t="shared" si="8"/>
        <v>0.12734082397003746</v>
      </c>
      <c r="AO16" s="29"/>
      <c r="AR16" s="26"/>
      <c r="AS16" s="26"/>
      <c r="AT16" s="27" t="s">
        <v>9</v>
      </c>
      <c r="AU16" s="27" t="s">
        <v>1</v>
      </c>
      <c r="AV16" s="28">
        <v>293</v>
      </c>
      <c r="AW16" s="29">
        <v>311</v>
      </c>
      <c r="AX16" s="28"/>
      <c r="AY16" s="29">
        <f t="shared" si="9"/>
        <v>18</v>
      </c>
      <c r="AZ16" s="45" t="str">
        <f t="shared" si="10"/>
        <v>+ 6%</v>
      </c>
      <c r="BA16" s="36">
        <f t="shared" si="11"/>
        <v>6.1433447098976107E-2</v>
      </c>
      <c r="BB16" s="29"/>
    </row>
    <row r="17" spans="3:54" ht="11.45" customHeight="1" x14ac:dyDescent="0.15">
      <c r="C17" s="1"/>
      <c r="E17" s="17"/>
      <c r="F17" s="17"/>
      <c r="G17" s="16" t="s">
        <v>10</v>
      </c>
      <c r="H17" s="16" t="s">
        <v>19</v>
      </c>
      <c r="I17" s="14">
        <v>72.5</v>
      </c>
      <c r="J17" s="19">
        <v>66.5</v>
      </c>
      <c r="K17" s="13"/>
      <c r="L17" s="13">
        <f t="shared" si="0"/>
        <v>-6</v>
      </c>
      <c r="M17" s="46" t="str">
        <f t="shared" si="1"/>
        <v>- 8%</v>
      </c>
      <c r="N17" s="37">
        <f t="shared" si="2"/>
        <v>-8.2758620689655171E-2</v>
      </c>
      <c r="O17" s="13"/>
      <c r="R17" s="17"/>
      <c r="S17" s="17"/>
      <c r="T17" s="16" t="s">
        <v>10</v>
      </c>
      <c r="U17" s="16" t="s">
        <v>19</v>
      </c>
      <c r="V17" s="14">
        <v>4.5</v>
      </c>
      <c r="W17" s="13">
        <v>6.5</v>
      </c>
      <c r="X17" s="14"/>
      <c r="Y17" s="13">
        <f t="shared" si="3"/>
        <v>2</v>
      </c>
      <c r="Z17" s="46" t="str">
        <f t="shared" si="4"/>
        <v>+ 44%</v>
      </c>
      <c r="AA17" s="37">
        <f t="shared" si="5"/>
        <v>0.44444444444444442</v>
      </c>
      <c r="AB17" s="13"/>
      <c r="AE17" s="17"/>
      <c r="AF17" s="17"/>
      <c r="AG17" s="16" t="s">
        <v>10</v>
      </c>
      <c r="AH17" s="16" t="s">
        <v>19</v>
      </c>
      <c r="AI17" s="14">
        <v>25.5</v>
      </c>
      <c r="AJ17" s="13">
        <v>27</v>
      </c>
      <c r="AK17" s="14"/>
      <c r="AL17" s="13">
        <f t="shared" si="6"/>
        <v>1.5</v>
      </c>
      <c r="AM17" s="46" t="str">
        <f t="shared" si="7"/>
        <v>+ 6%</v>
      </c>
      <c r="AN17" s="37">
        <f t="shared" si="8"/>
        <v>5.8823529411764705E-2</v>
      </c>
      <c r="AO17" s="13"/>
      <c r="AR17" s="17"/>
      <c r="AS17" s="17"/>
      <c r="AT17" s="16" t="s">
        <v>10</v>
      </c>
      <c r="AU17" s="16" t="s">
        <v>19</v>
      </c>
      <c r="AV17" s="14">
        <v>19</v>
      </c>
      <c r="AW17" s="13">
        <v>19</v>
      </c>
      <c r="AX17" s="14"/>
      <c r="AY17" s="13">
        <f t="shared" si="9"/>
        <v>0</v>
      </c>
      <c r="AZ17" s="46" t="str">
        <f t="shared" si="10"/>
        <v>o</v>
      </c>
      <c r="BA17" s="37">
        <f t="shared" si="11"/>
        <v>0</v>
      </c>
      <c r="BB17" s="13"/>
    </row>
    <row r="18" spans="3:54" ht="11.45" customHeight="1" x14ac:dyDescent="0.15">
      <c r="C18" s="1"/>
      <c r="E18" s="26"/>
      <c r="F18" s="26"/>
      <c r="G18" s="27" t="s">
        <v>11</v>
      </c>
      <c r="H18" s="27" t="s">
        <v>20</v>
      </c>
      <c r="I18" s="28">
        <v>553.5</v>
      </c>
      <c r="J18" s="42">
        <v>494</v>
      </c>
      <c r="K18" s="29"/>
      <c r="L18" s="29">
        <f t="shared" si="0"/>
        <v>-59.5</v>
      </c>
      <c r="M18" s="45" t="str">
        <f t="shared" si="1"/>
        <v>- 11%</v>
      </c>
      <c r="N18" s="36">
        <f t="shared" si="2"/>
        <v>-0.10749774164408311</v>
      </c>
      <c r="O18" s="29"/>
      <c r="R18" s="26"/>
      <c r="S18" s="26"/>
      <c r="T18" s="27" t="s">
        <v>11</v>
      </c>
      <c r="U18" s="27" t="s">
        <v>20</v>
      </c>
      <c r="V18" s="28">
        <v>102.5</v>
      </c>
      <c r="W18" s="29">
        <v>68.5</v>
      </c>
      <c r="X18" s="28"/>
      <c r="Y18" s="29">
        <f t="shared" si="3"/>
        <v>-34</v>
      </c>
      <c r="Z18" s="45" t="str">
        <f t="shared" si="4"/>
        <v>- 33%</v>
      </c>
      <c r="AA18" s="36">
        <f t="shared" si="5"/>
        <v>-0.33170731707317075</v>
      </c>
      <c r="AB18" s="29"/>
      <c r="AE18" s="26"/>
      <c r="AF18" s="26"/>
      <c r="AG18" s="27" t="s">
        <v>11</v>
      </c>
      <c r="AH18" s="27" t="s">
        <v>20</v>
      </c>
      <c r="AI18" s="28">
        <v>107</v>
      </c>
      <c r="AJ18" s="29">
        <v>130.5</v>
      </c>
      <c r="AK18" s="28"/>
      <c r="AL18" s="29">
        <f t="shared" si="6"/>
        <v>23.5</v>
      </c>
      <c r="AM18" s="45" t="str">
        <f t="shared" si="7"/>
        <v>+ 22%</v>
      </c>
      <c r="AN18" s="36">
        <f t="shared" si="8"/>
        <v>0.21962616822429906</v>
      </c>
      <c r="AO18" s="29"/>
      <c r="AR18" s="26"/>
      <c r="AS18" s="26"/>
      <c r="AT18" s="27" t="s">
        <v>11</v>
      </c>
      <c r="AU18" s="27" t="s">
        <v>20</v>
      </c>
      <c r="AV18" s="28">
        <v>151</v>
      </c>
      <c r="AW18" s="29">
        <v>147</v>
      </c>
      <c r="AX18" s="28"/>
      <c r="AY18" s="29">
        <f t="shared" si="9"/>
        <v>-4</v>
      </c>
      <c r="AZ18" s="45" t="str">
        <f t="shared" si="10"/>
        <v>- 3%</v>
      </c>
      <c r="BA18" s="36">
        <f t="shared" si="11"/>
        <v>-2.6490066225165563E-2</v>
      </c>
      <c r="BB18" s="29"/>
    </row>
    <row r="19" spans="3:54" ht="11.45" customHeight="1" x14ac:dyDescent="0.15">
      <c r="E19" s="17"/>
      <c r="F19" s="17"/>
      <c r="G19" s="16" t="s">
        <v>12</v>
      </c>
      <c r="H19" s="16" t="s">
        <v>21</v>
      </c>
      <c r="I19" s="14">
        <v>989</v>
      </c>
      <c r="J19" s="19">
        <v>2079.5</v>
      </c>
      <c r="K19" s="13"/>
      <c r="L19" s="13">
        <f t="shared" si="0"/>
        <v>1090.5</v>
      </c>
      <c r="M19" s="46" t="str">
        <f t="shared" si="1"/>
        <v>+ 110%</v>
      </c>
      <c r="N19" s="37">
        <f t="shared" si="2"/>
        <v>1.10262891809909</v>
      </c>
      <c r="O19" s="13"/>
      <c r="R19" s="17"/>
      <c r="S19" s="17"/>
      <c r="T19" s="16" t="s">
        <v>12</v>
      </c>
      <c r="U19" s="16" t="s">
        <v>21</v>
      </c>
      <c r="V19" s="14">
        <v>167</v>
      </c>
      <c r="W19" s="13">
        <v>337.5</v>
      </c>
      <c r="X19" s="14"/>
      <c r="Y19" s="13">
        <f t="shared" si="3"/>
        <v>170.5</v>
      </c>
      <c r="Z19" s="46" t="str">
        <f t="shared" si="4"/>
        <v>+ 102%</v>
      </c>
      <c r="AA19" s="37">
        <f t="shared" si="5"/>
        <v>1.0209580838323353</v>
      </c>
      <c r="AB19" s="13"/>
      <c r="AE19" s="17"/>
      <c r="AF19" s="17"/>
      <c r="AG19" s="16" t="s">
        <v>12</v>
      </c>
      <c r="AH19" s="16" t="s">
        <v>21</v>
      </c>
      <c r="AI19" s="14">
        <v>277</v>
      </c>
      <c r="AJ19" s="13">
        <v>591.5</v>
      </c>
      <c r="AK19" s="14"/>
      <c r="AL19" s="13">
        <f t="shared" si="6"/>
        <v>314.5</v>
      </c>
      <c r="AM19" s="46" t="str">
        <f t="shared" si="7"/>
        <v>+ 114%</v>
      </c>
      <c r="AN19" s="37">
        <f t="shared" si="8"/>
        <v>1.1353790613718411</v>
      </c>
      <c r="AO19" s="13"/>
      <c r="AR19" s="17"/>
      <c r="AS19" s="17"/>
      <c r="AT19" s="16" t="s">
        <v>12</v>
      </c>
      <c r="AU19" s="16" t="s">
        <v>21</v>
      </c>
      <c r="AV19" s="14">
        <v>257</v>
      </c>
      <c r="AW19" s="13">
        <v>549</v>
      </c>
      <c r="AX19" s="14"/>
      <c r="AY19" s="13">
        <f t="shared" si="9"/>
        <v>292</v>
      </c>
      <c r="AZ19" s="46" t="str">
        <f t="shared" si="10"/>
        <v>+ 114%</v>
      </c>
      <c r="BA19" s="37">
        <f t="shared" si="11"/>
        <v>1.1361867704280155</v>
      </c>
      <c r="BB19" s="13"/>
    </row>
    <row r="20" spans="3:54" ht="11.45" customHeight="1" x14ac:dyDescent="0.15">
      <c r="E20" s="26"/>
      <c r="F20" s="26"/>
      <c r="G20" s="27" t="s">
        <v>13</v>
      </c>
      <c r="H20" s="27" t="s">
        <v>2</v>
      </c>
      <c r="I20" s="28">
        <v>4081</v>
      </c>
      <c r="J20" s="42">
        <v>3593.5</v>
      </c>
      <c r="K20" s="29"/>
      <c r="L20" s="29">
        <f t="shared" si="0"/>
        <v>-487.5</v>
      </c>
      <c r="M20" s="45" t="str">
        <f t="shared" si="1"/>
        <v>- 12%</v>
      </c>
      <c r="N20" s="36">
        <f t="shared" si="2"/>
        <v>-0.11945601568243078</v>
      </c>
      <c r="O20" s="29"/>
      <c r="R20" s="26"/>
      <c r="S20" s="26"/>
      <c r="T20" s="27" t="s">
        <v>13</v>
      </c>
      <c r="U20" s="27" t="s">
        <v>2</v>
      </c>
      <c r="V20" s="28">
        <v>446</v>
      </c>
      <c r="W20" s="29">
        <v>333</v>
      </c>
      <c r="X20" s="28"/>
      <c r="Y20" s="29">
        <f t="shared" si="3"/>
        <v>-113</v>
      </c>
      <c r="Z20" s="45" t="str">
        <f t="shared" si="4"/>
        <v>- 25%</v>
      </c>
      <c r="AA20" s="36">
        <f t="shared" si="5"/>
        <v>-0.25336322869955158</v>
      </c>
      <c r="AB20" s="29"/>
      <c r="AE20" s="26"/>
      <c r="AF20" s="26"/>
      <c r="AG20" s="27" t="s">
        <v>13</v>
      </c>
      <c r="AH20" s="27" t="s">
        <v>2</v>
      </c>
      <c r="AI20" s="28">
        <v>1211</v>
      </c>
      <c r="AJ20" s="29">
        <v>1093</v>
      </c>
      <c r="AK20" s="28"/>
      <c r="AL20" s="29">
        <f t="shared" si="6"/>
        <v>-118</v>
      </c>
      <c r="AM20" s="45" t="str">
        <f t="shared" si="7"/>
        <v>- 10%</v>
      </c>
      <c r="AN20" s="36">
        <f t="shared" si="8"/>
        <v>-9.7440132122213044E-2</v>
      </c>
      <c r="AO20" s="29"/>
      <c r="AR20" s="26"/>
      <c r="AS20" s="26"/>
      <c r="AT20" s="27" t="s">
        <v>13</v>
      </c>
      <c r="AU20" s="27" t="s">
        <v>2</v>
      </c>
      <c r="AV20" s="28">
        <v>1148.5</v>
      </c>
      <c r="AW20" s="29">
        <v>1066</v>
      </c>
      <c r="AX20" s="28"/>
      <c r="AY20" s="29">
        <f t="shared" si="9"/>
        <v>-82.5</v>
      </c>
      <c r="AZ20" s="45" t="str">
        <f t="shared" si="10"/>
        <v>- 7%</v>
      </c>
      <c r="BA20" s="36">
        <f t="shared" si="11"/>
        <v>-7.1832825424466701E-2</v>
      </c>
      <c r="BB20" s="29"/>
    </row>
    <row r="21" spans="3:54" ht="11.45" customHeight="1" x14ac:dyDescent="0.15">
      <c r="E21" s="17"/>
      <c r="F21" s="17"/>
      <c r="G21" s="16" t="s">
        <v>14</v>
      </c>
      <c r="H21" s="16" t="s">
        <v>3</v>
      </c>
      <c r="I21" s="14">
        <v>523.5</v>
      </c>
      <c r="J21" s="19">
        <v>246.5</v>
      </c>
      <c r="K21" s="13"/>
      <c r="L21" s="13">
        <f t="shared" si="0"/>
        <v>-277</v>
      </c>
      <c r="M21" s="46" t="str">
        <f t="shared" si="1"/>
        <v>- 53%</v>
      </c>
      <c r="N21" s="37">
        <f t="shared" si="2"/>
        <v>-0.52913085004775551</v>
      </c>
      <c r="O21" s="13"/>
      <c r="R21" s="17"/>
      <c r="S21" s="17"/>
      <c r="T21" s="16" t="s">
        <v>14</v>
      </c>
      <c r="U21" s="16" t="s">
        <v>3</v>
      </c>
      <c r="V21" s="14">
        <v>105</v>
      </c>
      <c r="W21" s="13">
        <v>20.5</v>
      </c>
      <c r="X21" s="14"/>
      <c r="Y21" s="13">
        <f t="shared" si="3"/>
        <v>-84.5</v>
      </c>
      <c r="Z21" s="46" t="str">
        <f t="shared" si="4"/>
        <v>- 80%</v>
      </c>
      <c r="AA21" s="37">
        <f t="shared" si="5"/>
        <v>-0.80476190476190479</v>
      </c>
      <c r="AB21" s="13"/>
      <c r="AE21" s="17"/>
      <c r="AF21" s="17"/>
      <c r="AG21" s="16" t="s">
        <v>14</v>
      </c>
      <c r="AH21" s="16" t="s">
        <v>3</v>
      </c>
      <c r="AI21" s="14">
        <v>141</v>
      </c>
      <c r="AJ21" s="13">
        <v>62</v>
      </c>
      <c r="AK21" s="14"/>
      <c r="AL21" s="13">
        <f t="shared" si="6"/>
        <v>-79</v>
      </c>
      <c r="AM21" s="46" t="str">
        <f t="shared" si="7"/>
        <v>- 56%</v>
      </c>
      <c r="AN21" s="37">
        <f t="shared" si="8"/>
        <v>-0.56028368794326244</v>
      </c>
      <c r="AO21" s="13"/>
      <c r="AR21" s="17"/>
      <c r="AS21" s="17"/>
      <c r="AT21" s="16" t="s">
        <v>14</v>
      </c>
      <c r="AU21" s="16" t="s">
        <v>3</v>
      </c>
      <c r="AV21" s="14">
        <v>129.5</v>
      </c>
      <c r="AW21" s="13">
        <v>87.5</v>
      </c>
      <c r="AX21" s="14"/>
      <c r="AY21" s="13">
        <f t="shared" si="9"/>
        <v>-42</v>
      </c>
      <c r="AZ21" s="46" t="str">
        <f t="shared" si="10"/>
        <v>- 32%</v>
      </c>
      <c r="BA21" s="37">
        <f t="shared" si="11"/>
        <v>-0.32432432432432434</v>
      </c>
      <c r="BB21" s="13"/>
    </row>
    <row r="22" spans="3:54" ht="11.45" customHeight="1" x14ac:dyDescent="0.15">
      <c r="E22" s="31"/>
      <c r="F22" s="31"/>
      <c r="G22" s="32" t="s">
        <v>16</v>
      </c>
      <c r="H22" s="32" t="s">
        <v>23</v>
      </c>
      <c r="I22" s="33">
        <v>17</v>
      </c>
      <c r="J22" s="43">
        <v>45</v>
      </c>
      <c r="K22" s="34"/>
      <c r="L22" s="34">
        <f t="shared" si="0"/>
        <v>28</v>
      </c>
      <c r="M22" s="47" t="str">
        <f t="shared" si="1"/>
        <v>+ 165%</v>
      </c>
      <c r="N22" s="38">
        <f t="shared" si="2"/>
        <v>1.6470588235294117</v>
      </c>
      <c r="O22" s="34"/>
      <c r="R22" s="31"/>
      <c r="S22" s="31"/>
      <c r="T22" s="32" t="s">
        <v>16</v>
      </c>
      <c r="U22" s="32" t="s">
        <v>23</v>
      </c>
      <c r="V22" s="33">
        <v>2</v>
      </c>
      <c r="W22" s="34">
        <v>1.5</v>
      </c>
      <c r="X22" s="33"/>
      <c r="Y22" s="34">
        <f t="shared" si="3"/>
        <v>-0.5</v>
      </c>
      <c r="Z22" s="47" t="str">
        <f t="shared" si="4"/>
        <v>- 25%</v>
      </c>
      <c r="AA22" s="38">
        <f t="shared" si="5"/>
        <v>-0.25</v>
      </c>
      <c r="AB22" s="34"/>
      <c r="AE22" s="31"/>
      <c r="AF22" s="31"/>
      <c r="AG22" s="32" t="s">
        <v>16</v>
      </c>
      <c r="AH22" s="32" t="s">
        <v>23</v>
      </c>
      <c r="AI22" s="33">
        <v>1.5</v>
      </c>
      <c r="AJ22" s="34">
        <v>12</v>
      </c>
      <c r="AK22" s="33"/>
      <c r="AL22" s="34">
        <f t="shared" si="6"/>
        <v>10.5</v>
      </c>
      <c r="AM22" s="47" t="str">
        <f t="shared" si="7"/>
        <v>+ 700%</v>
      </c>
      <c r="AN22" s="38">
        <f t="shared" si="8"/>
        <v>7</v>
      </c>
      <c r="AO22" s="34"/>
      <c r="AR22" s="31"/>
      <c r="AS22" s="31"/>
      <c r="AT22" s="32" t="s">
        <v>16</v>
      </c>
      <c r="AU22" s="32" t="s">
        <v>23</v>
      </c>
      <c r="AV22" s="33">
        <v>11.5</v>
      </c>
      <c r="AW22" s="34">
        <v>16</v>
      </c>
      <c r="AX22" s="33"/>
      <c r="AY22" s="34">
        <f t="shared" si="9"/>
        <v>4.5</v>
      </c>
      <c r="AZ22" s="47" t="str">
        <f t="shared" si="10"/>
        <v>+ 39%</v>
      </c>
      <c r="BA22" s="38">
        <f t="shared" si="11"/>
        <v>0.39130434782608697</v>
      </c>
      <c r="BB22" s="34"/>
    </row>
    <row r="23" spans="3:54" ht="11.45" customHeight="1" x14ac:dyDescent="0.15">
      <c r="E23" s="17" t="s">
        <v>9</v>
      </c>
      <c r="F23" s="17" t="s">
        <v>1</v>
      </c>
      <c r="G23" s="16" t="s">
        <v>7</v>
      </c>
      <c r="H23" s="16" t="s">
        <v>0</v>
      </c>
      <c r="I23" s="14">
        <v>38.5</v>
      </c>
      <c r="J23" s="19">
        <v>188.5</v>
      </c>
      <c r="K23" s="13"/>
      <c r="L23" s="13">
        <f t="shared" si="0"/>
        <v>150</v>
      </c>
      <c r="M23" s="46" t="str">
        <f t="shared" si="1"/>
        <v>+ 390%</v>
      </c>
      <c r="N23" s="39">
        <f t="shared" si="2"/>
        <v>3.8961038961038961</v>
      </c>
      <c r="O23" s="13"/>
      <c r="R23" s="17" t="s">
        <v>9</v>
      </c>
      <c r="S23" s="17" t="s">
        <v>1</v>
      </c>
      <c r="T23" s="16" t="s">
        <v>7</v>
      </c>
      <c r="U23" s="16" t="s">
        <v>0</v>
      </c>
      <c r="V23" s="14">
        <v>7.5</v>
      </c>
      <c r="W23" s="13">
        <v>43.5</v>
      </c>
      <c r="X23" s="14"/>
      <c r="Y23" s="13">
        <f t="shared" si="3"/>
        <v>36</v>
      </c>
      <c r="Z23" s="46" t="str">
        <f t="shared" si="4"/>
        <v>+ 480%</v>
      </c>
      <c r="AA23" s="39">
        <f t="shared" si="5"/>
        <v>4.8</v>
      </c>
      <c r="AB23" s="13"/>
      <c r="AE23" s="17" t="s">
        <v>9</v>
      </c>
      <c r="AF23" s="17" t="s">
        <v>1</v>
      </c>
      <c r="AG23" s="16" t="s">
        <v>7</v>
      </c>
      <c r="AH23" s="16" t="s">
        <v>0</v>
      </c>
      <c r="AI23" s="14">
        <v>11</v>
      </c>
      <c r="AJ23" s="13">
        <v>51.5</v>
      </c>
      <c r="AK23" s="14"/>
      <c r="AL23" s="13">
        <f t="shared" si="6"/>
        <v>40.5</v>
      </c>
      <c r="AM23" s="46" t="str">
        <f t="shared" si="7"/>
        <v>+ 368%</v>
      </c>
      <c r="AN23" s="39">
        <f t="shared" si="8"/>
        <v>3.6818181818181817</v>
      </c>
      <c r="AO23" s="13"/>
      <c r="AR23" s="17" t="s">
        <v>9</v>
      </c>
      <c r="AS23" s="17" t="s">
        <v>1</v>
      </c>
      <c r="AT23" s="16" t="s">
        <v>7</v>
      </c>
      <c r="AU23" s="16" t="s">
        <v>0</v>
      </c>
      <c r="AV23" s="14">
        <v>8.5</v>
      </c>
      <c r="AW23" s="13">
        <v>42</v>
      </c>
      <c r="AX23" s="14"/>
      <c r="AY23" s="13">
        <f t="shared" si="9"/>
        <v>33.5</v>
      </c>
      <c r="AZ23" s="46" t="str">
        <f t="shared" si="10"/>
        <v>+ 394%</v>
      </c>
      <c r="BA23" s="39">
        <f t="shared" si="11"/>
        <v>3.9411764705882355</v>
      </c>
      <c r="BB23" s="13"/>
    </row>
    <row r="24" spans="3:54" ht="11.45" customHeight="1" x14ac:dyDescent="0.15">
      <c r="E24" s="26"/>
      <c r="F24" s="26"/>
      <c r="G24" s="27" t="s">
        <v>8</v>
      </c>
      <c r="H24" s="27" t="s">
        <v>18</v>
      </c>
      <c r="I24" s="28">
        <v>1110</v>
      </c>
      <c r="J24" s="42">
        <v>1149</v>
      </c>
      <c r="K24" s="29"/>
      <c r="L24" s="29">
        <f t="shared" si="0"/>
        <v>39</v>
      </c>
      <c r="M24" s="45" t="str">
        <f t="shared" si="1"/>
        <v>+ 4%</v>
      </c>
      <c r="N24" s="36">
        <f t="shared" si="2"/>
        <v>3.5135135135135137E-2</v>
      </c>
      <c r="O24" s="29"/>
      <c r="R24" s="26"/>
      <c r="S24" s="26"/>
      <c r="T24" s="27" t="s">
        <v>8</v>
      </c>
      <c r="U24" s="27" t="s">
        <v>18</v>
      </c>
      <c r="V24" s="28">
        <v>143.5</v>
      </c>
      <c r="W24" s="29">
        <v>139.5</v>
      </c>
      <c r="X24" s="28"/>
      <c r="Y24" s="29">
        <f t="shared" si="3"/>
        <v>-4</v>
      </c>
      <c r="Z24" s="45" t="str">
        <f t="shared" si="4"/>
        <v>- 3%</v>
      </c>
      <c r="AA24" s="36">
        <f t="shared" si="5"/>
        <v>-2.7874564459930314E-2</v>
      </c>
      <c r="AB24" s="29"/>
      <c r="AE24" s="26"/>
      <c r="AF24" s="26"/>
      <c r="AG24" s="27" t="s">
        <v>8</v>
      </c>
      <c r="AH24" s="27" t="s">
        <v>18</v>
      </c>
      <c r="AI24" s="28">
        <v>287</v>
      </c>
      <c r="AJ24" s="29">
        <v>338.5</v>
      </c>
      <c r="AK24" s="28"/>
      <c r="AL24" s="29">
        <f t="shared" si="6"/>
        <v>51.5</v>
      </c>
      <c r="AM24" s="45" t="str">
        <f t="shared" si="7"/>
        <v>+ 18%</v>
      </c>
      <c r="AN24" s="36">
        <f t="shared" si="8"/>
        <v>0.17944250871080139</v>
      </c>
      <c r="AO24" s="29"/>
      <c r="AR24" s="26"/>
      <c r="AS24" s="26"/>
      <c r="AT24" s="27" t="s">
        <v>8</v>
      </c>
      <c r="AU24" s="27" t="s">
        <v>18</v>
      </c>
      <c r="AV24" s="28">
        <v>282</v>
      </c>
      <c r="AW24" s="29">
        <v>320.5</v>
      </c>
      <c r="AX24" s="28"/>
      <c r="AY24" s="29">
        <f t="shared" si="9"/>
        <v>38.5</v>
      </c>
      <c r="AZ24" s="45" t="str">
        <f t="shared" si="10"/>
        <v>+ 14%</v>
      </c>
      <c r="BA24" s="36">
        <f t="shared" si="11"/>
        <v>0.13652482269503546</v>
      </c>
      <c r="BB24" s="29"/>
    </row>
    <row r="25" spans="3:54" ht="11.45" customHeight="1" x14ac:dyDescent="0.15">
      <c r="E25" s="17"/>
      <c r="F25" s="17"/>
      <c r="G25" s="16" t="s">
        <v>10</v>
      </c>
      <c r="H25" s="16" t="s">
        <v>19</v>
      </c>
      <c r="I25" s="14">
        <v>359.5</v>
      </c>
      <c r="J25" s="19">
        <v>433.5</v>
      </c>
      <c r="K25" s="13"/>
      <c r="L25" s="13">
        <f t="shared" si="0"/>
        <v>74</v>
      </c>
      <c r="M25" s="46" t="str">
        <f t="shared" si="1"/>
        <v>+ 21%</v>
      </c>
      <c r="N25" s="37">
        <f t="shared" si="2"/>
        <v>0.20584144645340752</v>
      </c>
      <c r="O25" s="13"/>
      <c r="R25" s="17"/>
      <c r="S25" s="17"/>
      <c r="T25" s="16" t="s">
        <v>10</v>
      </c>
      <c r="U25" s="16" t="s">
        <v>19</v>
      </c>
      <c r="V25" s="14">
        <v>29</v>
      </c>
      <c r="W25" s="13">
        <v>37.5</v>
      </c>
      <c r="X25" s="14"/>
      <c r="Y25" s="13">
        <f t="shared" si="3"/>
        <v>8.5</v>
      </c>
      <c r="Z25" s="46" t="str">
        <f t="shared" si="4"/>
        <v>+ 29%</v>
      </c>
      <c r="AA25" s="37">
        <f t="shared" si="5"/>
        <v>0.29310344827586204</v>
      </c>
      <c r="AB25" s="13"/>
      <c r="AE25" s="17"/>
      <c r="AF25" s="17"/>
      <c r="AG25" s="16" t="s">
        <v>10</v>
      </c>
      <c r="AH25" s="16" t="s">
        <v>19</v>
      </c>
      <c r="AI25" s="14">
        <v>105</v>
      </c>
      <c r="AJ25" s="13">
        <v>135.5</v>
      </c>
      <c r="AK25" s="14"/>
      <c r="AL25" s="13">
        <f t="shared" si="6"/>
        <v>30.5</v>
      </c>
      <c r="AM25" s="46" t="str">
        <f t="shared" si="7"/>
        <v>+ 29%</v>
      </c>
      <c r="AN25" s="37">
        <f t="shared" si="8"/>
        <v>0.2904761904761905</v>
      </c>
      <c r="AO25" s="13"/>
      <c r="AR25" s="17"/>
      <c r="AS25" s="17"/>
      <c r="AT25" s="16" t="s">
        <v>10</v>
      </c>
      <c r="AU25" s="16" t="s">
        <v>19</v>
      </c>
      <c r="AV25" s="14">
        <v>95.5</v>
      </c>
      <c r="AW25" s="13">
        <v>123</v>
      </c>
      <c r="AX25" s="14"/>
      <c r="AY25" s="13">
        <f t="shared" si="9"/>
        <v>27.5</v>
      </c>
      <c r="AZ25" s="46" t="str">
        <f t="shared" si="10"/>
        <v>+ 29%</v>
      </c>
      <c r="BA25" s="37">
        <f t="shared" si="11"/>
        <v>0.2879581151832461</v>
      </c>
      <c r="BB25" s="13"/>
    </row>
    <row r="26" spans="3:54" ht="11.45" customHeight="1" x14ac:dyDescent="0.15">
      <c r="E26" s="26"/>
      <c r="F26" s="26"/>
      <c r="G26" s="27" t="s">
        <v>11</v>
      </c>
      <c r="H26" s="27" t="s">
        <v>20</v>
      </c>
      <c r="I26" s="28">
        <v>125.5</v>
      </c>
      <c r="J26" s="42">
        <v>163</v>
      </c>
      <c r="K26" s="29"/>
      <c r="L26" s="29">
        <f t="shared" si="0"/>
        <v>37.5</v>
      </c>
      <c r="M26" s="45" t="str">
        <f t="shared" si="1"/>
        <v>+ 30%</v>
      </c>
      <c r="N26" s="36">
        <f t="shared" si="2"/>
        <v>0.29880478087649404</v>
      </c>
      <c r="O26" s="29"/>
      <c r="R26" s="26"/>
      <c r="S26" s="26"/>
      <c r="T26" s="27" t="s">
        <v>11</v>
      </c>
      <c r="U26" s="27" t="s">
        <v>20</v>
      </c>
      <c r="V26" s="28">
        <v>21.5</v>
      </c>
      <c r="W26" s="29">
        <v>21.5</v>
      </c>
      <c r="X26" s="28"/>
      <c r="Y26" s="29">
        <f t="shared" si="3"/>
        <v>0</v>
      </c>
      <c r="Z26" s="45" t="str">
        <f t="shared" si="4"/>
        <v>o</v>
      </c>
      <c r="AA26" s="36">
        <f t="shared" si="5"/>
        <v>0</v>
      </c>
      <c r="AB26" s="29"/>
      <c r="AE26" s="26"/>
      <c r="AF26" s="26"/>
      <c r="AG26" s="27" t="s">
        <v>11</v>
      </c>
      <c r="AH26" s="27" t="s">
        <v>20</v>
      </c>
      <c r="AI26" s="28">
        <v>28</v>
      </c>
      <c r="AJ26" s="29">
        <v>47</v>
      </c>
      <c r="AK26" s="28"/>
      <c r="AL26" s="29">
        <f t="shared" si="6"/>
        <v>19</v>
      </c>
      <c r="AM26" s="45" t="str">
        <f t="shared" si="7"/>
        <v>+ 68%</v>
      </c>
      <c r="AN26" s="36">
        <f t="shared" si="8"/>
        <v>0.6785714285714286</v>
      </c>
      <c r="AO26" s="29"/>
      <c r="AR26" s="26"/>
      <c r="AS26" s="26"/>
      <c r="AT26" s="27" t="s">
        <v>11</v>
      </c>
      <c r="AU26" s="27" t="s">
        <v>20</v>
      </c>
      <c r="AV26" s="28">
        <v>38.5</v>
      </c>
      <c r="AW26" s="29">
        <v>45.5</v>
      </c>
      <c r="AX26" s="28"/>
      <c r="AY26" s="29">
        <f t="shared" si="9"/>
        <v>7</v>
      </c>
      <c r="AZ26" s="45" t="str">
        <f t="shared" si="10"/>
        <v>+ 18%</v>
      </c>
      <c r="BA26" s="36">
        <f t="shared" si="11"/>
        <v>0.18181818181818182</v>
      </c>
      <c r="BB26" s="29"/>
    </row>
    <row r="27" spans="3:54" ht="11.45" customHeight="1" x14ac:dyDescent="0.15">
      <c r="E27" s="17"/>
      <c r="F27" s="17"/>
      <c r="G27" s="16" t="s">
        <v>12</v>
      </c>
      <c r="H27" s="16" t="s">
        <v>21</v>
      </c>
      <c r="I27" s="14">
        <v>150</v>
      </c>
      <c r="J27" s="19">
        <v>678</v>
      </c>
      <c r="K27" s="13"/>
      <c r="L27" s="13">
        <f t="shared" si="0"/>
        <v>528</v>
      </c>
      <c r="M27" s="46" t="str">
        <f t="shared" si="1"/>
        <v>+ 352%</v>
      </c>
      <c r="N27" s="37">
        <f t="shared" si="2"/>
        <v>3.52</v>
      </c>
      <c r="O27" s="13"/>
      <c r="R27" s="17"/>
      <c r="S27" s="17"/>
      <c r="T27" s="16" t="s">
        <v>12</v>
      </c>
      <c r="U27" s="16" t="s">
        <v>21</v>
      </c>
      <c r="V27" s="14">
        <v>18.5</v>
      </c>
      <c r="W27" s="13">
        <v>121.5</v>
      </c>
      <c r="X27" s="14"/>
      <c r="Y27" s="13">
        <f t="shared" si="3"/>
        <v>103</v>
      </c>
      <c r="Z27" s="46" t="str">
        <f t="shared" si="4"/>
        <v>+ 557%</v>
      </c>
      <c r="AA27" s="37">
        <f t="shared" si="5"/>
        <v>5.5675675675675675</v>
      </c>
      <c r="AB27" s="13"/>
      <c r="AE27" s="17"/>
      <c r="AF27" s="17"/>
      <c r="AG27" s="16" t="s">
        <v>12</v>
      </c>
      <c r="AH27" s="16" t="s">
        <v>21</v>
      </c>
      <c r="AI27" s="14">
        <v>48.5</v>
      </c>
      <c r="AJ27" s="13">
        <v>204.5</v>
      </c>
      <c r="AK27" s="14"/>
      <c r="AL27" s="13">
        <f t="shared" si="6"/>
        <v>156</v>
      </c>
      <c r="AM27" s="46" t="str">
        <f t="shared" si="7"/>
        <v>+ 322%</v>
      </c>
      <c r="AN27" s="37">
        <f t="shared" si="8"/>
        <v>3.2164948453608249</v>
      </c>
      <c r="AO27" s="13"/>
      <c r="AR27" s="17"/>
      <c r="AS27" s="17"/>
      <c r="AT27" s="16" t="s">
        <v>12</v>
      </c>
      <c r="AU27" s="16" t="s">
        <v>21</v>
      </c>
      <c r="AV27" s="14">
        <v>31.5</v>
      </c>
      <c r="AW27" s="13">
        <v>152</v>
      </c>
      <c r="AX27" s="14"/>
      <c r="AY27" s="13">
        <f t="shared" si="9"/>
        <v>120.5</v>
      </c>
      <c r="AZ27" s="46" t="str">
        <f t="shared" si="10"/>
        <v>+ 383%</v>
      </c>
      <c r="BA27" s="37">
        <f t="shared" si="11"/>
        <v>3.8253968253968256</v>
      </c>
      <c r="BB27" s="13"/>
    </row>
    <row r="28" spans="3:54" ht="11.45" customHeight="1" x14ac:dyDescent="0.15">
      <c r="E28" s="26"/>
      <c r="F28" s="26"/>
      <c r="G28" s="27" t="s">
        <v>13</v>
      </c>
      <c r="H28" s="27" t="s">
        <v>2</v>
      </c>
      <c r="I28" s="28">
        <v>2592</v>
      </c>
      <c r="J28" s="42">
        <v>2174</v>
      </c>
      <c r="K28" s="29"/>
      <c r="L28" s="29">
        <f t="shared" si="0"/>
        <v>-418</v>
      </c>
      <c r="M28" s="45" t="str">
        <f t="shared" si="1"/>
        <v>- 16%</v>
      </c>
      <c r="N28" s="36">
        <f t="shared" si="2"/>
        <v>-0.16126543209876543</v>
      </c>
      <c r="O28" s="29"/>
      <c r="R28" s="26"/>
      <c r="S28" s="26"/>
      <c r="T28" s="27" t="s">
        <v>13</v>
      </c>
      <c r="U28" s="27" t="s">
        <v>2</v>
      </c>
      <c r="V28" s="28">
        <v>317.5</v>
      </c>
      <c r="W28" s="29">
        <v>223</v>
      </c>
      <c r="X28" s="28"/>
      <c r="Y28" s="29">
        <f t="shared" si="3"/>
        <v>-94.5</v>
      </c>
      <c r="Z28" s="45" t="str">
        <f t="shared" si="4"/>
        <v>- 30%</v>
      </c>
      <c r="AA28" s="36">
        <f t="shared" si="5"/>
        <v>-0.29763779527559053</v>
      </c>
      <c r="AB28" s="29"/>
      <c r="AE28" s="26"/>
      <c r="AF28" s="26"/>
      <c r="AG28" s="27" t="s">
        <v>13</v>
      </c>
      <c r="AH28" s="27" t="s">
        <v>2</v>
      </c>
      <c r="AI28" s="28">
        <v>754.5</v>
      </c>
      <c r="AJ28" s="29">
        <v>651.5</v>
      </c>
      <c r="AK28" s="28"/>
      <c r="AL28" s="29">
        <f t="shared" si="6"/>
        <v>-103</v>
      </c>
      <c r="AM28" s="45" t="str">
        <f t="shared" si="7"/>
        <v>- 14%</v>
      </c>
      <c r="AN28" s="36">
        <f t="shared" si="8"/>
        <v>-0.13651424784625579</v>
      </c>
      <c r="AO28" s="29"/>
      <c r="AR28" s="26"/>
      <c r="AS28" s="26"/>
      <c r="AT28" s="27" t="s">
        <v>13</v>
      </c>
      <c r="AU28" s="27" t="s">
        <v>2</v>
      </c>
      <c r="AV28" s="28">
        <v>646</v>
      </c>
      <c r="AW28" s="29">
        <v>615</v>
      </c>
      <c r="AX28" s="28"/>
      <c r="AY28" s="29">
        <f t="shared" si="9"/>
        <v>-31</v>
      </c>
      <c r="AZ28" s="45" t="str">
        <f t="shared" si="10"/>
        <v>- 5%</v>
      </c>
      <c r="BA28" s="36">
        <f t="shared" si="11"/>
        <v>-4.7987616099071206E-2</v>
      </c>
      <c r="BB28" s="29"/>
    </row>
    <row r="29" spans="3:54" ht="11.45" customHeight="1" x14ac:dyDescent="0.15">
      <c r="E29" s="17"/>
      <c r="F29" s="17"/>
      <c r="G29" s="16" t="s">
        <v>14</v>
      </c>
      <c r="H29" s="16" t="s">
        <v>3</v>
      </c>
      <c r="I29" s="14">
        <v>98</v>
      </c>
      <c r="J29" s="19">
        <v>92</v>
      </c>
      <c r="K29" s="13"/>
      <c r="L29" s="13">
        <f t="shared" si="0"/>
        <v>-6</v>
      </c>
      <c r="M29" s="46" t="str">
        <f t="shared" si="1"/>
        <v>- 6%</v>
      </c>
      <c r="N29" s="37">
        <f t="shared" si="2"/>
        <v>-6.1224489795918366E-2</v>
      </c>
      <c r="O29" s="13"/>
      <c r="R29" s="17"/>
      <c r="S29" s="17"/>
      <c r="T29" s="16" t="s">
        <v>14</v>
      </c>
      <c r="U29" s="16" t="s">
        <v>3</v>
      </c>
      <c r="V29" s="14">
        <v>15</v>
      </c>
      <c r="W29" s="13">
        <v>8</v>
      </c>
      <c r="X29" s="14"/>
      <c r="Y29" s="13">
        <f t="shared" si="3"/>
        <v>-7</v>
      </c>
      <c r="Z29" s="46" t="str">
        <f t="shared" si="4"/>
        <v>- 47%</v>
      </c>
      <c r="AA29" s="37">
        <f t="shared" si="5"/>
        <v>-0.46666666666666667</v>
      </c>
      <c r="AB29" s="13"/>
      <c r="AE29" s="17"/>
      <c r="AF29" s="17"/>
      <c r="AG29" s="16" t="s">
        <v>14</v>
      </c>
      <c r="AH29" s="16" t="s">
        <v>3</v>
      </c>
      <c r="AI29" s="14">
        <v>28</v>
      </c>
      <c r="AJ29" s="13">
        <v>25</v>
      </c>
      <c r="AK29" s="14"/>
      <c r="AL29" s="13">
        <f t="shared" si="6"/>
        <v>-3</v>
      </c>
      <c r="AM29" s="46" t="str">
        <f t="shared" si="7"/>
        <v>- 11%</v>
      </c>
      <c r="AN29" s="37">
        <f t="shared" si="8"/>
        <v>-0.10714285714285714</v>
      </c>
      <c r="AO29" s="13"/>
      <c r="AR29" s="17"/>
      <c r="AS29" s="17"/>
      <c r="AT29" s="16" t="s">
        <v>14</v>
      </c>
      <c r="AU29" s="16" t="s">
        <v>3</v>
      </c>
      <c r="AV29" s="14">
        <v>20</v>
      </c>
      <c r="AW29" s="13">
        <v>24</v>
      </c>
      <c r="AX29" s="14"/>
      <c r="AY29" s="13">
        <f t="shared" si="9"/>
        <v>4</v>
      </c>
      <c r="AZ29" s="46" t="str">
        <f t="shared" si="10"/>
        <v>+ 20%</v>
      </c>
      <c r="BA29" s="37">
        <f t="shared" si="11"/>
        <v>0.2</v>
      </c>
      <c r="BB29" s="13"/>
    </row>
    <row r="30" spans="3:54" ht="11.45" customHeight="1" x14ac:dyDescent="0.15">
      <c r="E30" s="31"/>
      <c r="F30" s="31"/>
      <c r="G30" s="32" t="s">
        <v>16</v>
      </c>
      <c r="H30" s="32" t="s">
        <v>23</v>
      </c>
      <c r="I30" s="33">
        <v>26.5</v>
      </c>
      <c r="J30" s="43">
        <v>25.5</v>
      </c>
      <c r="K30" s="34"/>
      <c r="L30" s="34">
        <f t="shared" si="0"/>
        <v>-1</v>
      </c>
      <c r="M30" s="47" t="str">
        <f t="shared" si="1"/>
        <v>- 4%</v>
      </c>
      <c r="N30" s="38">
        <f t="shared" si="2"/>
        <v>-3.7735849056603772E-2</v>
      </c>
      <c r="O30" s="34"/>
      <c r="R30" s="31"/>
      <c r="S30" s="31"/>
      <c r="T30" s="32" t="s">
        <v>16</v>
      </c>
      <c r="U30" s="32" t="s">
        <v>23</v>
      </c>
      <c r="V30" s="33">
        <v>2</v>
      </c>
      <c r="W30" s="34">
        <v>3</v>
      </c>
      <c r="X30" s="33"/>
      <c r="Y30" s="34">
        <f t="shared" si="3"/>
        <v>1</v>
      </c>
      <c r="Z30" s="47" t="str">
        <f t="shared" si="4"/>
        <v>+ 50%</v>
      </c>
      <c r="AA30" s="38">
        <f t="shared" si="5"/>
        <v>0.5</v>
      </c>
      <c r="AB30" s="34"/>
      <c r="AE30" s="31"/>
      <c r="AF30" s="31"/>
      <c r="AG30" s="32" t="s">
        <v>16</v>
      </c>
      <c r="AH30" s="32" t="s">
        <v>23</v>
      </c>
      <c r="AI30" s="33">
        <v>12</v>
      </c>
      <c r="AJ30" s="34">
        <v>8</v>
      </c>
      <c r="AK30" s="33"/>
      <c r="AL30" s="34">
        <f t="shared" si="6"/>
        <v>-4</v>
      </c>
      <c r="AM30" s="47" t="str">
        <f t="shared" si="7"/>
        <v>- 33%</v>
      </c>
      <c r="AN30" s="38">
        <f t="shared" si="8"/>
        <v>-0.33333333333333331</v>
      </c>
      <c r="AO30" s="34"/>
      <c r="AR30" s="31"/>
      <c r="AS30" s="31"/>
      <c r="AT30" s="32" t="s">
        <v>16</v>
      </c>
      <c r="AU30" s="32" t="s">
        <v>23</v>
      </c>
      <c r="AV30" s="33">
        <v>7.5</v>
      </c>
      <c r="AW30" s="34">
        <v>4</v>
      </c>
      <c r="AX30" s="33"/>
      <c r="AY30" s="34">
        <f t="shared" si="9"/>
        <v>-3.5</v>
      </c>
      <c r="AZ30" s="47" t="str">
        <f t="shared" si="10"/>
        <v>- 47%</v>
      </c>
      <c r="BA30" s="38">
        <f t="shared" si="11"/>
        <v>-0.46666666666666667</v>
      </c>
      <c r="BB30" s="34"/>
    </row>
    <row r="31" spans="3:54" ht="11.45" customHeight="1" x14ac:dyDescent="0.15">
      <c r="E31" s="17" t="s">
        <v>10</v>
      </c>
      <c r="F31" s="17" t="s">
        <v>19</v>
      </c>
      <c r="G31" s="16" t="s">
        <v>7</v>
      </c>
      <c r="H31" s="16" t="s">
        <v>0</v>
      </c>
      <c r="I31" s="14">
        <v>14.5</v>
      </c>
      <c r="J31" s="19">
        <v>33.5</v>
      </c>
      <c r="K31" s="13"/>
      <c r="L31" s="13">
        <f t="shared" si="0"/>
        <v>19</v>
      </c>
      <c r="M31" s="46" t="str">
        <f t="shared" si="1"/>
        <v>+ 131%</v>
      </c>
      <c r="N31" s="39">
        <f t="shared" si="2"/>
        <v>1.3103448275862069</v>
      </c>
      <c r="O31" s="13"/>
      <c r="R31" s="17" t="s">
        <v>10</v>
      </c>
      <c r="S31" s="17" t="s">
        <v>19</v>
      </c>
      <c r="T31" s="16" t="s">
        <v>7</v>
      </c>
      <c r="U31" s="16" t="s">
        <v>0</v>
      </c>
      <c r="V31" s="14">
        <v>4.5</v>
      </c>
      <c r="W31" s="13">
        <v>7.5</v>
      </c>
      <c r="X31" s="14"/>
      <c r="Y31" s="13">
        <f t="shared" si="3"/>
        <v>3</v>
      </c>
      <c r="Z31" s="46" t="str">
        <f t="shared" si="4"/>
        <v>+ 67%</v>
      </c>
      <c r="AA31" s="39">
        <f t="shared" si="5"/>
        <v>0.66666666666666663</v>
      </c>
      <c r="AB31" s="13"/>
      <c r="AE31" s="17" t="s">
        <v>10</v>
      </c>
      <c r="AF31" s="17" t="s">
        <v>19</v>
      </c>
      <c r="AG31" s="16" t="s">
        <v>7</v>
      </c>
      <c r="AH31" s="16" t="s">
        <v>0</v>
      </c>
      <c r="AI31" s="14">
        <v>6</v>
      </c>
      <c r="AJ31" s="13">
        <v>10.5</v>
      </c>
      <c r="AK31" s="14"/>
      <c r="AL31" s="13">
        <f t="shared" si="6"/>
        <v>4.5</v>
      </c>
      <c r="AM31" s="46" t="str">
        <f t="shared" si="7"/>
        <v>+ 75%</v>
      </c>
      <c r="AN31" s="39">
        <f t="shared" si="8"/>
        <v>0.75</v>
      </c>
      <c r="AO31" s="13"/>
      <c r="AR31" s="17" t="s">
        <v>10</v>
      </c>
      <c r="AS31" s="17" t="s">
        <v>19</v>
      </c>
      <c r="AT31" s="16" t="s">
        <v>7</v>
      </c>
      <c r="AU31" s="16" t="s">
        <v>0</v>
      </c>
      <c r="AV31" s="14">
        <v>2</v>
      </c>
      <c r="AW31" s="13">
        <v>5.5</v>
      </c>
      <c r="AX31" s="14"/>
      <c r="AY31" s="13">
        <f t="shared" si="9"/>
        <v>3.5</v>
      </c>
      <c r="AZ31" s="46" t="str">
        <f t="shared" si="10"/>
        <v>+ 175%</v>
      </c>
      <c r="BA31" s="39">
        <f t="shared" si="11"/>
        <v>1.75</v>
      </c>
      <c r="BB31" s="13"/>
    </row>
    <row r="32" spans="3:54" ht="11.45" customHeight="1" x14ac:dyDescent="0.15">
      <c r="E32" s="26"/>
      <c r="F32" s="26"/>
      <c r="G32" s="27" t="s">
        <v>8</v>
      </c>
      <c r="H32" s="27" t="s">
        <v>18</v>
      </c>
      <c r="I32" s="28">
        <v>64</v>
      </c>
      <c r="J32" s="42">
        <v>59</v>
      </c>
      <c r="K32" s="29"/>
      <c r="L32" s="29">
        <f t="shared" si="0"/>
        <v>-5</v>
      </c>
      <c r="M32" s="45" t="str">
        <f t="shared" si="1"/>
        <v>- 8%</v>
      </c>
      <c r="N32" s="36">
        <f t="shared" si="2"/>
        <v>-7.8125E-2</v>
      </c>
      <c r="O32" s="29"/>
      <c r="R32" s="26"/>
      <c r="S32" s="26"/>
      <c r="T32" s="27" t="s">
        <v>8</v>
      </c>
      <c r="U32" s="27" t="s">
        <v>18</v>
      </c>
      <c r="V32" s="28">
        <v>8.5</v>
      </c>
      <c r="W32" s="29">
        <v>5.5</v>
      </c>
      <c r="X32" s="28"/>
      <c r="Y32" s="29">
        <f t="shared" si="3"/>
        <v>-3</v>
      </c>
      <c r="Z32" s="45" t="str">
        <f t="shared" si="4"/>
        <v>- 35%</v>
      </c>
      <c r="AA32" s="36">
        <f t="shared" si="5"/>
        <v>-0.35294117647058826</v>
      </c>
      <c r="AB32" s="29"/>
      <c r="AE32" s="26"/>
      <c r="AF32" s="26"/>
      <c r="AG32" s="27" t="s">
        <v>8</v>
      </c>
      <c r="AH32" s="27" t="s">
        <v>18</v>
      </c>
      <c r="AI32" s="28">
        <v>14.5</v>
      </c>
      <c r="AJ32" s="29">
        <v>21</v>
      </c>
      <c r="AK32" s="28"/>
      <c r="AL32" s="29">
        <f t="shared" si="6"/>
        <v>6.5</v>
      </c>
      <c r="AM32" s="45" t="str">
        <f t="shared" si="7"/>
        <v>+ 45%</v>
      </c>
      <c r="AN32" s="36">
        <f t="shared" si="8"/>
        <v>0.44827586206896552</v>
      </c>
      <c r="AO32" s="29"/>
      <c r="AR32" s="26"/>
      <c r="AS32" s="26"/>
      <c r="AT32" s="27" t="s">
        <v>8</v>
      </c>
      <c r="AU32" s="27" t="s">
        <v>18</v>
      </c>
      <c r="AV32" s="28">
        <v>21</v>
      </c>
      <c r="AW32" s="29">
        <v>16.5</v>
      </c>
      <c r="AX32" s="28"/>
      <c r="AY32" s="29">
        <f t="shared" si="9"/>
        <v>-4.5</v>
      </c>
      <c r="AZ32" s="45" t="str">
        <f t="shared" si="10"/>
        <v>- 21%</v>
      </c>
      <c r="BA32" s="36">
        <f t="shared" si="11"/>
        <v>-0.21428571428571427</v>
      </c>
      <c r="BB32" s="29"/>
    </row>
    <row r="33" spans="1:54" ht="11.45" customHeight="1" x14ac:dyDescent="0.15">
      <c r="E33" s="17"/>
      <c r="F33" s="17"/>
      <c r="G33" s="16" t="s">
        <v>9</v>
      </c>
      <c r="H33" s="16" t="s">
        <v>1</v>
      </c>
      <c r="I33" s="14">
        <v>382</v>
      </c>
      <c r="J33" s="19">
        <v>402</v>
      </c>
      <c r="K33" s="13"/>
      <c r="L33" s="13">
        <f t="shared" si="0"/>
        <v>20</v>
      </c>
      <c r="M33" s="46" t="str">
        <f t="shared" si="1"/>
        <v>+ 5%</v>
      </c>
      <c r="N33" s="37">
        <f t="shared" si="2"/>
        <v>5.2356020942408377E-2</v>
      </c>
      <c r="O33" s="13"/>
      <c r="R33" s="17"/>
      <c r="S33" s="17"/>
      <c r="T33" s="16" t="s">
        <v>9</v>
      </c>
      <c r="U33" s="16" t="s">
        <v>1</v>
      </c>
      <c r="V33" s="14">
        <v>46.5</v>
      </c>
      <c r="W33" s="13">
        <v>45</v>
      </c>
      <c r="X33" s="14"/>
      <c r="Y33" s="13">
        <f t="shared" si="3"/>
        <v>-1.5</v>
      </c>
      <c r="Z33" s="46" t="str">
        <f t="shared" si="4"/>
        <v>- 3%</v>
      </c>
      <c r="AA33" s="37">
        <f t="shared" si="5"/>
        <v>-3.2258064516129031E-2</v>
      </c>
      <c r="AB33" s="13"/>
      <c r="AE33" s="17"/>
      <c r="AF33" s="17"/>
      <c r="AG33" s="16" t="s">
        <v>9</v>
      </c>
      <c r="AH33" s="16" t="s">
        <v>1</v>
      </c>
      <c r="AI33" s="14">
        <v>107</v>
      </c>
      <c r="AJ33" s="13">
        <v>117.5</v>
      </c>
      <c r="AK33" s="14"/>
      <c r="AL33" s="13">
        <f t="shared" si="6"/>
        <v>10.5</v>
      </c>
      <c r="AM33" s="46" t="str">
        <f t="shared" si="7"/>
        <v>+ 10%</v>
      </c>
      <c r="AN33" s="37">
        <f t="shared" si="8"/>
        <v>9.8130841121495324E-2</v>
      </c>
      <c r="AO33" s="13"/>
      <c r="AR33" s="17"/>
      <c r="AS33" s="17"/>
      <c r="AT33" s="16" t="s">
        <v>9</v>
      </c>
      <c r="AU33" s="16" t="s">
        <v>1</v>
      </c>
      <c r="AV33" s="14">
        <v>112</v>
      </c>
      <c r="AW33" s="13">
        <v>117.5</v>
      </c>
      <c r="AX33" s="14"/>
      <c r="AY33" s="13">
        <f t="shared" si="9"/>
        <v>5.5</v>
      </c>
      <c r="AZ33" s="46" t="str">
        <f t="shared" si="10"/>
        <v>+ 5%</v>
      </c>
      <c r="BA33" s="37">
        <f t="shared" si="11"/>
        <v>4.9107142857142856E-2</v>
      </c>
      <c r="BB33" s="13"/>
    </row>
    <row r="34" spans="1:54" ht="11.45" customHeight="1" x14ac:dyDescent="0.15">
      <c r="E34" s="26"/>
      <c r="F34" s="26"/>
      <c r="G34" s="27" t="s">
        <v>11</v>
      </c>
      <c r="H34" s="27" t="s">
        <v>20</v>
      </c>
      <c r="I34" s="28">
        <v>12.5</v>
      </c>
      <c r="J34" s="42">
        <v>15</v>
      </c>
      <c r="K34" s="29"/>
      <c r="L34" s="29">
        <f t="shared" si="0"/>
        <v>2.5</v>
      </c>
      <c r="M34" s="45" t="str">
        <f t="shared" si="1"/>
        <v>+ 20%</v>
      </c>
      <c r="N34" s="36">
        <f t="shared" si="2"/>
        <v>0.2</v>
      </c>
      <c r="O34" s="29"/>
      <c r="R34" s="26"/>
      <c r="S34" s="26"/>
      <c r="T34" s="27" t="s">
        <v>11</v>
      </c>
      <c r="U34" s="27" t="s">
        <v>20</v>
      </c>
      <c r="V34" s="28">
        <v>3</v>
      </c>
      <c r="W34" s="29">
        <v>2</v>
      </c>
      <c r="X34" s="28"/>
      <c r="Y34" s="29">
        <f t="shared" si="3"/>
        <v>-1</v>
      </c>
      <c r="Z34" s="45" t="str">
        <f t="shared" si="4"/>
        <v>- 33%</v>
      </c>
      <c r="AA34" s="36">
        <f t="shared" si="5"/>
        <v>-0.33333333333333331</v>
      </c>
      <c r="AB34" s="29"/>
      <c r="AE34" s="26"/>
      <c r="AF34" s="26"/>
      <c r="AG34" s="27" t="s">
        <v>11</v>
      </c>
      <c r="AH34" s="27" t="s">
        <v>20</v>
      </c>
      <c r="AI34" s="28">
        <v>2.5</v>
      </c>
      <c r="AJ34" s="29">
        <v>4.5</v>
      </c>
      <c r="AK34" s="28"/>
      <c r="AL34" s="29">
        <f t="shared" si="6"/>
        <v>2</v>
      </c>
      <c r="AM34" s="45" t="str">
        <f t="shared" si="7"/>
        <v>+ 80%</v>
      </c>
      <c r="AN34" s="36">
        <f t="shared" si="8"/>
        <v>0.8</v>
      </c>
      <c r="AO34" s="29"/>
      <c r="AR34" s="26"/>
      <c r="AS34" s="26"/>
      <c r="AT34" s="27" t="s">
        <v>11</v>
      </c>
      <c r="AU34" s="27" t="s">
        <v>20</v>
      </c>
      <c r="AV34" s="28">
        <v>3</v>
      </c>
      <c r="AW34" s="29">
        <v>1</v>
      </c>
      <c r="AX34" s="28"/>
      <c r="AY34" s="29">
        <f t="shared" si="9"/>
        <v>-2</v>
      </c>
      <c r="AZ34" s="45" t="str">
        <f t="shared" si="10"/>
        <v>- 67%</v>
      </c>
      <c r="BA34" s="36">
        <f t="shared" si="11"/>
        <v>-0.66666666666666663</v>
      </c>
      <c r="BB34" s="29"/>
    </row>
    <row r="35" spans="1:54" ht="11.45" customHeight="1" x14ac:dyDescent="0.15">
      <c r="E35" s="17"/>
      <c r="F35" s="17"/>
      <c r="G35" s="16" t="s">
        <v>12</v>
      </c>
      <c r="H35" s="16" t="s">
        <v>21</v>
      </c>
      <c r="I35" s="14">
        <v>31</v>
      </c>
      <c r="J35" s="19">
        <v>54.5</v>
      </c>
      <c r="K35" s="13"/>
      <c r="L35" s="13">
        <f t="shared" si="0"/>
        <v>23.5</v>
      </c>
      <c r="M35" s="46" t="str">
        <f t="shared" si="1"/>
        <v>+ 76%</v>
      </c>
      <c r="N35" s="37">
        <f t="shared" si="2"/>
        <v>0.75806451612903225</v>
      </c>
      <c r="O35" s="13"/>
      <c r="R35" s="17"/>
      <c r="S35" s="17"/>
      <c r="T35" s="16" t="s">
        <v>12</v>
      </c>
      <c r="U35" s="16" t="s">
        <v>21</v>
      </c>
      <c r="V35" s="14">
        <v>4</v>
      </c>
      <c r="W35" s="13">
        <v>12</v>
      </c>
      <c r="X35" s="14"/>
      <c r="Y35" s="13">
        <f t="shared" si="3"/>
        <v>8</v>
      </c>
      <c r="Z35" s="46" t="str">
        <f t="shared" si="4"/>
        <v>+ 200%</v>
      </c>
      <c r="AA35" s="37">
        <f t="shared" si="5"/>
        <v>2</v>
      </c>
      <c r="AB35" s="13"/>
      <c r="AE35" s="17"/>
      <c r="AF35" s="17"/>
      <c r="AG35" s="16" t="s">
        <v>12</v>
      </c>
      <c r="AH35" s="16" t="s">
        <v>21</v>
      </c>
      <c r="AI35" s="14">
        <v>9</v>
      </c>
      <c r="AJ35" s="13">
        <v>12</v>
      </c>
      <c r="AK35" s="14"/>
      <c r="AL35" s="13">
        <f t="shared" si="6"/>
        <v>3</v>
      </c>
      <c r="AM35" s="46" t="str">
        <f t="shared" si="7"/>
        <v>+ 33%</v>
      </c>
      <c r="AN35" s="37">
        <f t="shared" si="8"/>
        <v>0.33333333333333331</v>
      </c>
      <c r="AO35" s="13"/>
      <c r="AR35" s="17"/>
      <c r="AS35" s="17"/>
      <c r="AT35" s="16" t="s">
        <v>12</v>
      </c>
      <c r="AU35" s="16" t="s">
        <v>21</v>
      </c>
      <c r="AV35" s="14">
        <v>10</v>
      </c>
      <c r="AW35" s="13">
        <v>17</v>
      </c>
      <c r="AX35" s="14"/>
      <c r="AY35" s="13">
        <f t="shared" si="9"/>
        <v>7</v>
      </c>
      <c r="AZ35" s="46" t="str">
        <f t="shared" si="10"/>
        <v>+ 70%</v>
      </c>
      <c r="BA35" s="37">
        <f t="shared" si="11"/>
        <v>0.7</v>
      </c>
      <c r="BB35" s="13"/>
    </row>
    <row r="36" spans="1:54" ht="11.45" customHeight="1" x14ac:dyDescent="0.15">
      <c r="E36" s="26"/>
      <c r="F36" s="26"/>
      <c r="G36" s="27" t="s">
        <v>13</v>
      </c>
      <c r="H36" s="27" t="s">
        <v>2</v>
      </c>
      <c r="I36" s="28">
        <v>966.5</v>
      </c>
      <c r="J36" s="42">
        <v>823.5</v>
      </c>
      <c r="K36" s="29"/>
      <c r="L36" s="29">
        <f t="shared" si="0"/>
        <v>-143</v>
      </c>
      <c r="M36" s="45" t="str">
        <f t="shared" si="1"/>
        <v>- 15%</v>
      </c>
      <c r="N36" s="36">
        <f t="shared" si="2"/>
        <v>-0.1479565442317641</v>
      </c>
      <c r="O36" s="29"/>
      <c r="R36" s="26"/>
      <c r="S36" s="26"/>
      <c r="T36" s="27" t="s">
        <v>13</v>
      </c>
      <c r="U36" s="27" t="s">
        <v>2</v>
      </c>
      <c r="V36" s="28">
        <v>110</v>
      </c>
      <c r="W36" s="29">
        <v>91</v>
      </c>
      <c r="X36" s="28"/>
      <c r="Y36" s="29">
        <f t="shared" si="3"/>
        <v>-19</v>
      </c>
      <c r="Z36" s="45" t="str">
        <f t="shared" si="4"/>
        <v>- 17%</v>
      </c>
      <c r="AA36" s="36">
        <f t="shared" si="5"/>
        <v>-0.17272727272727273</v>
      </c>
      <c r="AB36" s="29"/>
      <c r="AE36" s="26"/>
      <c r="AF36" s="26"/>
      <c r="AG36" s="27" t="s">
        <v>13</v>
      </c>
      <c r="AH36" s="27" t="s">
        <v>2</v>
      </c>
      <c r="AI36" s="28">
        <v>283</v>
      </c>
      <c r="AJ36" s="29">
        <v>264</v>
      </c>
      <c r="AK36" s="28"/>
      <c r="AL36" s="29">
        <f t="shared" si="6"/>
        <v>-19</v>
      </c>
      <c r="AM36" s="45" t="str">
        <f t="shared" si="7"/>
        <v>- 7%</v>
      </c>
      <c r="AN36" s="36">
        <f t="shared" si="8"/>
        <v>-6.7137809187279157E-2</v>
      </c>
      <c r="AO36" s="29"/>
      <c r="AR36" s="26"/>
      <c r="AS36" s="26"/>
      <c r="AT36" s="27" t="s">
        <v>13</v>
      </c>
      <c r="AU36" s="27" t="s">
        <v>2</v>
      </c>
      <c r="AV36" s="28">
        <v>280.5</v>
      </c>
      <c r="AW36" s="29">
        <v>229</v>
      </c>
      <c r="AX36" s="28"/>
      <c r="AY36" s="29">
        <f t="shared" si="9"/>
        <v>-51.5</v>
      </c>
      <c r="AZ36" s="45" t="str">
        <f t="shared" si="10"/>
        <v>- 18%</v>
      </c>
      <c r="BA36" s="36">
        <f t="shared" si="11"/>
        <v>-0.18360071301247771</v>
      </c>
      <c r="BB36" s="29"/>
    </row>
    <row r="37" spans="1:54" ht="11.45" customHeight="1" x14ac:dyDescent="0.15">
      <c r="E37" s="20"/>
      <c r="F37" s="20"/>
      <c r="G37" s="21" t="s">
        <v>14</v>
      </c>
      <c r="H37" s="21" t="s">
        <v>3</v>
      </c>
      <c r="I37" s="22">
        <v>62.5</v>
      </c>
      <c r="J37" s="24">
        <v>45</v>
      </c>
      <c r="K37" s="23"/>
      <c r="L37" s="23">
        <f t="shared" si="0"/>
        <v>-17.5</v>
      </c>
      <c r="M37" s="48" t="str">
        <f t="shared" si="1"/>
        <v>- 28%</v>
      </c>
      <c r="N37" s="41">
        <f t="shared" si="2"/>
        <v>-0.28000000000000003</v>
      </c>
      <c r="O37" s="23"/>
      <c r="R37" s="20"/>
      <c r="S37" s="20"/>
      <c r="T37" s="21" t="s">
        <v>14</v>
      </c>
      <c r="U37" s="21" t="s">
        <v>3</v>
      </c>
      <c r="V37" s="22">
        <v>12</v>
      </c>
      <c r="W37" s="23">
        <v>4.5</v>
      </c>
      <c r="X37" s="22"/>
      <c r="Y37" s="23">
        <f t="shared" si="3"/>
        <v>-7.5</v>
      </c>
      <c r="Z37" s="48" t="str">
        <f t="shared" si="4"/>
        <v>- 62%</v>
      </c>
      <c r="AA37" s="41">
        <f t="shared" si="5"/>
        <v>-0.625</v>
      </c>
      <c r="AB37" s="23"/>
      <c r="AE37" s="20"/>
      <c r="AF37" s="20"/>
      <c r="AG37" s="21" t="s">
        <v>14</v>
      </c>
      <c r="AH37" s="21" t="s">
        <v>3</v>
      </c>
      <c r="AI37" s="22">
        <v>13.5</v>
      </c>
      <c r="AJ37" s="23">
        <v>10.5</v>
      </c>
      <c r="AK37" s="22"/>
      <c r="AL37" s="23">
        <f t="shared" si="6"/>
        <v>-3</v>
      </c>
      <c r="AM37" s="48" t="str">
        <f t="shared" si="7"/>
        <v>- 22%</v>
      </c>
      <c r="AN37" s="41">
        <f t="shared" si="8"/>
        <v>-0.22222222222222221</v>
      </c>
      <c r="AO37" s="23"/>
      <c r="AR37" s="20"/>
      <c r="AS37" s="20"/>
      <c r="AT37" s="21" t="s">
        <v>14</v>
      </c>
      <c r="AU37" s="21" t="s">
        <v>3</v>
      </c>
      <c r="AV37" s="22">
        <v>18</v>
      </c>
      <c r="AW37" s="23">
        <v>13</v>
      </c>
      <c r="AX37" s="22"/>
      <c r="AY37" s="23">
        <f t="shared" si="9"/>
        <v>-5</v>
      </c>
      <c r="AZ37" s="48" t="str">
        <f t="shared" si="10"/>
        <v>- 28%</v>
      </c>
      <c r="BA37" s="41">
        <f t="shared" si="11"/>
        <v>-0.27777777777777779</v>
      </c>
      <c r="BB37" s="23"/>
    </row>
    <row r="38" spans="1:54" ht="11.45" customHeight="1" x14ac:dyDescent="0.15">
      <c r="E38" s="26" t="s">
        <v>11</v>
      </c>
      <c r="F38" s="26" t="s">
        <v>20</v>
      </c>
      <c r="G38" s="27" t="s">
        <v>7</v>
      </c>
      <c r="H38" s="27" t="s">
        <v>0</v>
      </c>
      <c r="I38" s="28">
        <v>339.5</v>
      </c>
      <c r="J38" s="42">
        <v>466</v>
      </c>
      <c r="K38" s="29"/>
      <c r="L38" s="29">
        <f t="shared" si="0"/>
        <v>126.5</v>
      </c>
      <c r="M38" s="45" t="str">
        <f t="shared" si="1"/>
        <v>+ 37%</v>
      </c>
      <c r="N38" s="40">
        <f t="shared" si="2"/>
        <v>0.37260677466863035</v>
      </c>
      <c r="O38" s="29"/>
      <c r="R38" s="26" t="s">
        <v>11</v>
      </c>
      <c r="S38" s="26" t="s">
        <v>20</v>
      </c>
      <c r="T38" s="27" t="s">
        <v>7</v>
      </c>
      <c r="U38" s="27" t="s">
        <v>0</v>
      </c>
      <c r="V38" s="28">
        <v>45.5</v>
      </c>
      <c r="W38" s="29">
        <v>61</v>
      </c>
      <c r="X38" s="28"/>
      <c r="Y38" s="29">
        <f t="shared" si="3"/>
        <v>15.5</v>
      </c>
      <c r="Z38" s="45" t="str">
        <f t="shared" si="4"/>
        <v>+ 34%</v>
      </c>
      <c r="AA38" s="40">
        <f t="shared" si="5"/>
        <v>0.34065934065934067</v>
      </c>
      <c r="AB38" s="29"/>
      <c r="AE38" s="26" t="s">
        <v>11</v>
      </c>
      <c r="AF38" s="26" t="s">
        <v>20</v>
      </c>
      <c r="AG38" s="27" t="s">
        <v>7</v>
      </c>
      <c r="AH38" s="27" t="s">
        <v>0</v>
      </c>
      <c r="AI38" s="28">
        <v>112.5</v>
      </c>
      <c r="AJ38" s="29">
        <v>146</v>
      </c>
      <c r="AK38" s="28"/>
      <c r="AL38" s="29">
        <f t="shared" si="6"/>
        <v>33.5</v>
      </c>
      <c r="AM38" s="45" t="str">
        <f t="shared" si="7"/>
        <v>+ 30%</v>
      </c>
      <c r="AN38" s="40">
        <f t="shared" si="8"/>
        <v>0.29777777777777775</v>
      </c>
      <c r="AO38" s="29"/>
      <c r="AR38" s="26" t="s">
        <v>11</v>
      </c>
      <c r="AS38" s="26" t="s">
        <v>20</v>
      </c>
      <c r="AT38" s="27" t="s">
        <v>7</v>
      </c>
      <c r="AU38" s="27" t="s">
        <v>0</v>
      </c>
      <c r="AV38" s="28">
        <v>71.5</v>
      </c>
      <c r="AW38" s="29">
        <v>111.5</v>
      </c>
      <c r="AX38" s="28"/>
      <c r="AY38" s="29">
        <f t="shared" si="9"/>
        <v>40</v>
      </c>
      <c r="AZ38" s="45" t="str">
        <f t="shared" si="10"/>
        <v>+ 56%</v>
      </c>
      <c r="BA38" s="40">
        <f t="shared" si="11"/>
        <v>0.55944055944055948</v>
      </c>
      <c r="BB38" s="29"/>
    </row>
    <row r="39" spans="1:54" ht="11.45" customHeight="1" x14ac:dyDescent="0.15">
      <c r="E39" s="17"/>
      <c r="F39" s="17"/>
      <c r="G39" s="16" t="s">
        <v>8</v>
      </c>
      <c r="H39" s="16" t="s">
        <v>18</v>
      </c>
      <c r="I39" s="14">
        <v>462.5</v>
      </c>
      <c r="J39" s="19">
        <v>602.5</v>
      </c>
      <c r="K39" s="13"/>
      <c r="L39" s="13">
        <f t="shared" si="0"/>
        <v>140</v>
      </c>
      <c r="M39" s="46" t="str">
        <f t="shared" si="1"/>
        <v>+ 30%</v>
      </c>
      <c r="N39" s="37">
        <f t="shared" si="2"/>
        <v>0.30270270270270272</v>
      </c>
      <c r="O39" s="13"/>
      <c r="R39" s="17"/>
      <c r="S39" s="17"/>
      <c r="T39" s="16" t="s">
        <v>8</v>
      </c>
      <c r="U39" s="16" t="s">
        <v>18</v>
      </c>
      <c r="V39" s="14">
        <v>65</v>
      </c>
      <c r="W39" s="13">
        <v>80.5</v>
      </c>
      <c r="X39" s="14"/>
      <c r="Y39" s="13">
        <f t="shared" si="3"/>
        <v>15.5</v>
      </c>
      <c r="Z39" s="46" t="str">
        <f t="shared" si="4"/>
        <v>+ 24%</v>
      </c>
      <c r="AA39" s="37">
        <f t="shared" si="5"/>
        <v>0.23846153846153847</v>
      </c>
      <c r="AB39" s="13"/>
      <c r="AE39" s="17"/>
      <c r="AF39" s="17"/>
      <c r="AG39" s="16" t="s">
        <v>8</v>
      </c>
      <c r="AH39" s="16" t="s">
        <v>18</v>
      </c>
      <c r="AI39" s="14">
        <v>139.5</v>
      </c>
      <c r="AJ39" s="13">
        <v>192</v>
      </c>
      <c r="AK39" s="14"/>
      <c r="AL39" s="13">
        <f t="shared" si="6"/>
        <v>52.5</v>
      </c>
      <c r="AM39" s="46" t="str">
        <f t="shared" si="7"/>
        <v>+ 38%</v>
      </c>
      <c r="AN39" s="37">
        <f t="shared" si="8"/>
        <v>0.37634408602150538</v>
      </c>
      <c r="AO39" s="13"/>
      <c r="AR39" s="17"/>
      <c r="AS39" s="17"/>
      <c r="AT39" s="16" t="s">
        <v>8</v>
      </c>
      <c r="AU39" s="16" t="s">
        <v>18</v>
      </c>
      <c r="AV39" s="14">
        <v>107.5</v>
      </c>
      <c r="AW39" s="13">
        <v>132.5</v>
      </c>
      <c r="AX39" s="14"/>
      <c r="AY39" s="13">
        <f t="shared" si="9"/>
        <v>25</v>
      </c>
      <c r="AZ39" s="46" t="str">
        <f t="shared" si="10"/>
        <v>+ 23%</v>
      </c>
      <c r="BA39" s="37">
        <f t="shared" si="11"/>
        <v>0.23255813953488372</v>
      </c>
      <c r="BB39" s="13"/>
    </row>
    <row r="40" spans="1:54" ht="11.45" customHeight="1" x14ac:dyDescent="0.15">
      <c r="E40" s="26"/>
      <c r="F40" s="26"/>
      <c r="G40" s="27" t="s">
        <v>9</v>
      </c>
      <c r="H40" s="27" t="s">
        <v>1</v>
      </c>
      <c r="I40" s="28">
        <v>99</v>
      </c>
      <c r="J40" s="42">
        <v>208.5</v>
      </c>
      <c r="K40" s="29"/>
      <c r="L40" s="29">
        <f t="shared" si="0"/>
        <v>109.5</v>
      </c>
      <c r="M40" s="45" t="str">
        <f t="shared" si="1"/>
        <v>+ 111%</v>
      </c>
      <c r="N40" s="36">
        <f t="shared" si="2"/>
        <v>1.106060606060606</v>
      </c>
      <c r="O40" s="29"/>
      <c r="R40" s="26"/>
      <c r="S40" s="26"/>
      <c r="T40" s="27" t="s">
        <v>9</v>
      </c>
      <c r="U40" s="27" t="s">
        <v>1</v>
      </c>
      <c r="V40" s="28">
        <v>13</v>
      </c>
      <c r="W40" s="29">
        <v>23</v>
      </c>
      <c r="X40" s="28"/>
      <c r="Y40" s="29">
        <f t="shared" si="3"/>
        <v>10</v>
      </c>
      <c r="Z40" s="45" t="str">
        <f t="shared" si="4"/>
        <v>+ 77%</v>
      </c>
      <c r="AA40" s="36">
        <f t="shared" si="5"/>
        <v>0.76923076923076927</v>
      </c>
      <c r="AB40" s="29"/>
      <c r="AE40" s="26"/>
      <c r="AF40" s="26"/>
      <c r="AG40" s="27" t="s">
        <v>9</v>
      </c>
      <c r="AH40" s="27" t="s">
        <v>1</v>
      </c>
      <c r="AI40" s="28">
        <v>31</v>
      </c>
      <c r="AJ40" s="29">
        <v>66</v>
      </c>
      <c r="AK40" s="28"/>
      <c r="AL40" s="29">
        <f t="shared" si="6"/>
        <v>35</v>
      </c>
      <c r="AM40" s="45" t="str">
        <f t="shared" si="7"/>
        <v>+ 113%</v>
      </c>
      <c r="AN40" s="36">
        <f t="shared" si="8"/>
        <v>1.1290322580645162</v>
      </c>
      <c r="AO40" s="29"/>
      <c r="AR40" s="26"/>
      <c r="AS40" s="26"/>
      <c r="AT40" s="27" t="s">
        <v>9</v>
      </c>
      <c r="AU40" s="27" t="s">
        <v>1</v>
      </c>
      <c r="AV40" s="28">
        <v>24.5</v>
      </c>
      <c r="AW40" s="29">
        <v>61.5</v>
      </c>
      <c r="AX40" s="28"/>
      <c r="AY40" s="29">
        <f t="shared" si="9"/>
        <v>37</v>
      </c>
      <c r="AZ40" s="45" t="str">
        <f t="shared" si="10"/>
        <v>+ 151%</v>
      </c>
      <c r="BA40" s="36">
        <f t="shared" si="11"/>
        <v>1.510204081632653</v>
      </c>
      <c r="BB40" s="29"/>
    </row>
    <row r="41" spans="1:54" ht="11.45" customHeight="1" x14ac:dyDescent="0.15">
      <c r="E41" s="17"/>
      <c r="F41" s="17"/>
      <c r="G41" s="16" t="s">
        <v>10</v>
      </c>
      <c r="H41" s="16" t="s">
        <v>19</v>
      </c>
      <c r="I41" s="14">
        <v>14</v>
      </c>
      <c r="J41" s="19">
        <v>15.5</v>
      </c>
      <c r="K41" s="13"/>
      <c r="L41" s="13">
        <f t="shared" si="0"/>
        <v>1.5</v>
      </c>
      <c r="M41" s="46" t="str">
        <f t="shared" si="1"/>
        <v>+ 11%</v>
      </c>
      <c r="N41" s="37">
        <f t="shared" si="2"/>
        <v>0.10714285714285714</v>
      </c>
      <c r="O41" s="13"/>
      <c r="R41" s="17"/>
      <c r="S41" s="17"/>
      <c r="T41" s="16" t="s">
        <v>10</v>
      </c>
      <c r="U41" s="16" t="s">
        <v>19</v>
      </c>
      <c r="V41" s="14">
        <v>1</v>
      </c>
      <c r="W41" s="13">
        <v>1.5</v>
      </c>
      <c r="X41" s="14"/>
      <c r="Y41" s="13">
        <f t="shared" si="3"/>
        <v>0.5</v>
      </c>
      <c r="Z41" s="46" t="str">
        <f t="shared" si="4"/>
        <v>+ 50%</v>
      </c>
      <c r="AA41" s="37">
        <f t="shared" si="5"/>
        <v>0.5</v>
      </c>
      <c r="AB41" s="13"/>
      <c r="AE41" s="17"/>
      <c r="AF41" s="17"/>
      <c r="AG41" s="16" t="s">
        <v>10</v>
      </c>
      <c r="AH41" s="16" t="s">
        <v>19</v>
      </c>
      <c r="AI41" s="14">
        <v>3</v>
      </c>
      <c r="AJ41" s="13">
        <v>7</v>
      </c>
      <c r="AK41" s="14"/>
      <c r="AL41" s="13">
        <f t="shared" si="6"/>
        <v>4</v>
      </c>
      <c r="AM41" s="46" t="str">
        <f t="shared" si="7"/>
        <v>+ 133%</v>
      </c>
      <c r="AN41" s="37">
        <f t="shared" si="8"/>
        <v>1.3333333333333333</v>
      </c>
      <c r="AO41" s="13"/>
      <c r="AR41" s="17"/>
      <c r="AS41" s="17"/>
      <c r="AT41" s="16" t="s">
        <v>10</v>
      </c>
      <c r="AU41" s="16" t="s">
        <v>19</v>
      </c>
      <c r="AV41" s="14">
        <v>6.5</v>
      </c>
      <c r="AW41" s="13">
        <v>4</v>
      </c>
      <c r="AX41" s="14"/>
      <c r="AY41" s="13">
        <f t="shared" si="9"/>
        <v>-2.5</v>
      </c>
      <c r="AZ41" s="46" t="str">
        <f t="shared" si="10"/>
        <v>- 38%</v>
      </c>
      <c r="BA41" s="37">
        <f t="shared" si="11"/>
        <v>-0.38461538461538464</v>
      </c>
      <c r="BB41" s="13"/>
    </row>
    <row r="42" spans="1:54" ht="11.45" customHeight="1" x14ac:dyDescent="0.15">
      <c r="E42" s="26"/>
      <c r="F42" s="26"/>
      <c r="G42" s="27" t="s">
        <v>12</v>
      </c>
      <c r="H42" s="27" t="s">
        <v>21</v>
      </c>
      <c r="I42" s="28">
        <v>1509</v>
      </c>
      <c r="J42" s="42">
        <v>1326</v>
      </c>
      <c r="K42" s="29"/>
      <c r="L42" s="29">
        <f t="shared" si="0"/>
        <v>-183</v>
      </c>
      <c r="M42" s="45" t="str">
        <f t="shared" si="1"/>
        <v>- 12%</v>
      </c>
      <c r="N42" s="36">
        <f t="shared" si="2"/>
        <v>-0.12127236580516898</v>
      </c>
      <c r="O42" s="29"/>
      <c r="R42" s="26"/>
      <c r="S42" s="26"/>
      <c r="T42" s="27" t="s">
        <v>12</v>
      </c>
      <c r="U42" s="27" t="s">
        <v>21</v>
      </c>
      <c r="V42" s="28">
        <v>189.5</v>
      </c>
      <c r="W42" s="29">
        <v>122</v>
      </c>
      <c r="X42" s="28"/>
      <c r="Y42" s="29">
        <f t="shared" si="3"/>
        <v>-67.5</v>
      </c>
      <c r="Z42" s="45" t="str">
        <f t="shared" si="4"/>
        <v>- 36%</v>
      </c>
      <c r="AA42" s="36">
        <f t="shared" si="5"/>
        <v>-0.35620052770448551</v>
      </c>
      <c r="AB42" s="29"/>
      <c r="AE42" s="26"/>
      <c r="AF42" s="26"/>
      <c r="AG42" s="27" t="s">
        <v>12</v>
      </c>
      <c r="AH42" s="27" t="s">
        <v>21</v>
      </c>
      <c r="AI42" s="28">
        <v>441</v>
      </c>
      <c r="AJ42" s="29">
        <v>436.5</v>
      </c>
      <c r="AK42" s="28"/>
      <c r="AL42" s="29">
        <f t="shared" si="6"/>
        <v>-4.5</v>
      </c>
      <c r="AM42" s="45" t="str">
        <f t="shared" si="7"/>
        <v>- 1%</v>
      </c>
      <c r="AN42" s="36">
        <f t="shared" si="8"/>
        <v>-1.020408163265306E-2</v>
      </c>
      <c r="AO42" s="29"/>
      <c r="AR42" s="26"/>
      <c r="AS42" s="26"/>
      <c r="AT42" s="27" t="s">
        <v>12</v>
      </c>
      <c r="AU42" s="27" t="s">
        <v>21</v>
      </c>
      <c r="AV42" s="28">
        <v>405</v>
      </c>
      <c r="AW42" s="29">
        <v>330.5</v>
      </c>
      <c r="AX42" s="28"/>
      <c r="AY42" s="29">
        <f t="shared" si="9"/>
        <v>-74.5</v>
      </c>
      <c r="AZ42" s="45" t="str">
        <f t="shared" si="10"/>
        <v>- 18%</v>
      </c>
      <c r="BA42" s="36">
        <f t="shared" si="11"/>
        <v>-0.18395061728395062</v>
      </c>
      <c r="BB42" s="29"/>
    </row>
    <row r="43" spans="1:54" ht="11.45" customHeight="1" x14ac:dyDescent="0.15">
      <c r="E43" s="17"/>
      <c r="F43" s="17"/>
      <c r="G43" s="16" t="s">
        <v>13</v>
      </c>
      <c r="H43" s="16" t="s">
        <v>2</v>
      </c>
      <c r="I43" s="14">
        <v>376</v>
      </c>
      <c r="J43" s="19">
        <v>524</v>
      </c>
      <c r="K43" s="13"/>
      <c r="L43" s="13">
        <f t="shared" si="0"/>
        <v>148</v>
      </c>
      <c r="M43" s="46" t="str">
        <f t="shared" si="1"/>
        <v>+ 39%</v>
      </c>
      <c r="N43" s="37">
        <f t="shared" si="2"/>
        <v>0.39361702127659576</v>
      </c>
      <c r="O43" s="13"/>
      <c r="R43" s="17"/>
      <c r="S43" s="17"/>
      <c r="T43" s="16" t="s">
        <v>13</v>
      </c>
      <c r="U43" s="16" t="s">
        <v>2</v>
      </c>
      <c r="V43" s="14">
        <v>32</v>
      </c>
      <c r="W43" s="13">
        <v>55.5</v>
      </c>
      <c r="X43" s="14"/>
      <c r="Y43" s="13">
        <f t="shared" si="3"/>
        <v>23.5</v>
      </c>
      <c r="Z43" s="46" t="str">
        <f t="shared" si="4"/>
        <v>+ 73%</v>
      </c>
      <c r="AA43" s="37">
        <f t="shared" si="5"/>
        <v>0.734375</v>
      </c>
      <c r="AB43" s="13"/>
      <c r="AE43" s="17"/>
      <c r="AF43" s="17"/>
      <c r="AG43" s="16" t="s">
        <v>13</v>
      </c>
      <c r="AH43" s="16" t="s">
        <v>2</v>
      </c>
      <c r="AI43" s="14">
        <v>111</v>
      </c>
      <c r="AJ43" s="13">
        <v>178</v>
      </c>
      <c r="AK43" s="14"/>
      <c r="AL43" s="13">
        <f t="shared" si="6"/>
        <v>67</v>
      </c>
      <c r="AM43" s="46" t="str">
        <f t="shared" si="7"/>
        <v>+ 60%</v>
      </c>
      <c r="AN43" s="37">
        <f t="shared" si="8"/>
        <v>0.60360360360360366</v>
      </c>
      <c r="AO43" s="13"/>
      <c r="AR43" s="17"/>
      <c r="AS43" s="17"/>
      <c r="AT43" s="16" t="s">
        <v>13</v>
      </c>
      <c r="AU43" s="16" t="s">
        <v>2</v>
      </c>
      <c r="AV43" s="14">
        <v>105</v>
      </c>
      <c r="AW43" s="13">
        <v>156.5</v>
      </c>
      <c r="AX43" s="14"/>
      <c r="AY43" s="13">
        <f t="shared" si="9"/>
        <v>51.5</v>
      </c>
      <c r="AZ43" s="46" t="str">
        <f t="shared" si="10"/>
        <v>+ 49%</v>
      </c>
      <c r="BA43" s="37">
        <f t="shared" si="11"/>
        <v>0.49047619047619045</v>
      </c>
      <c r="BB43" s="13"/>
    </row>
    <row r="44" spans="1:54" ht="11.45" customHeight="1" x14ac:dyDescent="0.15">
      <c r="E44" s="31"/>
      <c r="F44" s="31"/>
      <c r="G44" s="32" t="s">
        <v>14</v>
      </c>
      <c r="H44" s="32" t="s">
        <v>3</v>
      </c>
      <c r="I44" s="33">
        <v>413.5</v>
      </c>
      <c r="J44" s="43">
        <v>584.5</v>
      </c>
      <c r="K44" s="34"/>
      <c r="L44" s="34">
        <f t="shared" si="0"/>
        <v>171</v>
      </c>
      <c r="M44" s="47" t="str">
        <f t="shared" si="1"/>
        <v>+ 41%</v>
      </c>
      <c r="N44" s="38">
        <f t="shared" si="2"/>
        <v>0.41354292623941957</v>
      </c>
      <c r="O44" s="34"/>
      <c r="R44" s="31"/>
      <c r="S44" s="31"/>
      <c r="T44" s="32" t="s">
        <v>14</v>
      </c>
      <c r="U44" s="32" t="s">
        <v>3</v>
      </c>
      <c r="V44" s="33">
        <v>43.5</v>
      </c>
      <c r="W44" s="34">
        <v>49</v>
      </c>
      <c r="X44" s="33"/>
      <c r="Y44" s="34">
        <f t="shared" si="3"/>
        <v>5.5</v>
      </c>
      <c r="Z44" s="47" t="str">
        <f t="shared" si="4"/>
        <v>+ 13%</v>
      </c>
      <c r="AA44" s="38">
        <f t="shared" si="5"/>
        <v>0.12643678160919541</v>
      </c>
      <c r="AB44" s="34"/>
      <c r="AE44" s="31"/>
      <c r="AF44" s="31"/>
      <c r="AG44" s="32" t="s">
        <v>14</v>
      </c>
      <c r="AH44" s="32" t="s">
        <v>3</v>
      </c>
      <c r="AI44" s="33">
        <v>140</v>
      </c>
      <c r="AJ44" s="34">
        <v>168.5</v>
      </c>
      <c r="AK44" s="33"/>
      <c r="AL44" s="34">
        <f t="shared" si="6"/>
        <v>28.5</v>
      </c>
      <c r="AM44" s="47" t="str">
        <f t="shared" si="7"/>
        <v>+ 20%</v>
      </c>
      <c r="AN44" s="38">
        <f t="shared" si="8"/>
        <v>0.20357142857142857</v>
      </c>
      <c r="AO44" s="34"/>
      <c r="AR44" s="31"/>
      <c r="AS44" s="31"/>
      <c r="AT44" s="32" t="s">
        <v>14</v>
      </c>
      <c r="AU44" s="32" t="s">
        <v>3</v>
      </c>
      <c r="AV44" s="33">
        <v>101.5</v>
      </c>
      <c r="AW44" s="34">
        <v>150.5</v>
      </c>
      <c r="AX44" s="33"/>
      <c r="AY44" s="34">
        <f t="shared" si="9"/>
        <v>49</v>
      </c>
      <c r="AZ44" s="47" t="str">
        <f t="shared" si="10"/>
        <v>+ 48%</v>
      </c>
      <c r="BA44" s="38">
        <f t="shared" si="11"/>
        <v>0.48275862068965519</v>
      </c>
      <c r="BB44" s="34"/>
    </row>
    <row r="45" spans="1:54" ht="11.45" customHeight="1" x14ac:dyDescent="0.15">
      <c r="A45" s="49" t="s">
        <v>30</v>
      </c>
      <c r="B45" s="50"/>
      <c r="C45" s="50"/>
      <c r="E45" s="17" t="s">
        <v>12</v>
      </c>
      <c r="F45" s="17" t="s">
        <v>21</v>
      </c>
      <c r="G45" s="16" t="s">
        <v>7</v>
      </c>
      <c r="H45" s="16" t="s">
        <v>0</v>
      </c>
      <c r="I45" s="14">
        <v>11991</v>
      </c>
      <c r="J45" s="19">
        <v>12300</v>
      </c>
      <c r="K45" s="13"/>
      <c r="L45" s="13">
        <f t="shared" si="0"/>
        <v>309</v>
      </c>
      <c r="M45" s="46" t="str">
        <f t="shared" si="1"/>
        <v>+ 3%</v>
      </c>
      <c r="N45" s="39">
        <f t="shared" si="2"/>
        <v>2.5769326995246436E-2</v>
      </c>
      <c r="O45" s="13"/>
      <c r="R45" s="17" t="s">
        <v>12</v>
      </c>
      <c r="S45" s="17" t="s">
        <v>21</v>
      </c>
      <c r="T45" s="16" t="s">
        <v>7</v>
      </c>
      <c r="U45" s="16" t="s">
        <v>0</v>
      </c>
      <c r="V45" s="14">
        <v>1438</v>
      </c>
      <c r="W45" s="13">
        <v>1381</v>
      </c>
      <c r="X45" s="14"/>
      <c r="Y45" s="13">
        <f t="shared" si="3"/>
        <v>-57</v>
      </c>
      <c r="Z45" s="46" t="str">
        <f t="shared" si="4"/>
        <v>- 4%</v>
      </c>
      <c r="AA45" s="39">
        <f t="shared" si="5"/>
        <v>-3.9638386648122394E-2</v>
      </c>
      <c r="AB45" s="13"/>
      <c r="AE45" s="17" t="s">
        <v>12</v>
      </c>
      <c r="AF45" s="17" t="s">
        <v>21</v>
      </c>
      <c r="AG45" s="16" t="s">
        <v>7</v>
      </c>
      <c r="AH45" s="16" t="s">
        <v>0</v>
      </c>
      <c r="AI45" s="14">
        <v>3769.5</v>
      </c>
      <c r="AJ45" s="13">
        <v>3823.5</v>
      </c>
      <c r="AK45" s="14"/>
      <c r="AL45" s="13">
        <f t="shared" si="6"/>
        <v>54</v>
      </c>
      <c r="AM45" s="46" t="str">
        <f t="shared" si="7"/>
        <v>+ 1%</v>
      </c>
      <c r="AN45" s="39">
        <f t="shared" si="8"/>
        <v>1.432550736171906E-2</v>
      </c>
      <c r="AO45" s="13"/>
      <c r="AR45" s="17" t="s">
        <v>12</v>
      </c>
      <c r="AS45" s="17" t="s">
        <v>21</v>
      </c>
      <c r="AT45" s="16" t="s">
        <v>7</v>
      </c>
      <c r="AU45" s="16" t="s">
        <v>0</v>
      </c>
      <c r="AV45" s="14">
        <v>3054</v>
      </c>
      <c r="AW45" s="13">
        <v>3424.5</v>
      </c>
      <c r="AX45" s="14"/>
      <c r="AY45" s="13">
        <f t="shared" si="9"/>
        <v>370.5</v>
      </c>
      <c r="AZ45" s="46" t="str">
        <f t="shared" si="10"/>
        <v>+ 12%</v>
      </c>
      <c r="BA45" s="39">
        <f t="shared" si="11"/>
        <v>0.12131630648330059</v>
      </c>
      <c r="BB45" s="13"/>
    </row>
    <row r="46" spans="1:54" ht="11.45" customHeight="1" x14ac:dyDescent="0.15">
      <c r="A46" s="2"/>
      <c r="B46" s="1"/>
      <c r="C46" s="1"/>
      <c r="E46" s="26"/>
      <c r="F46" s="26"/>
      <c r="G46" s="27" t="s">
        <v>8</v>
      </c>
      <c r="H46" s="27" t="s">
        <v>18</v>
      </c>
      <c r="I46" s="28">
        <v>1202</v>
      </c>
      <c r="J46" s="42">
        <v>2003</v>
      </c>
      <c r="K46" s="29"/>
      <c r="L46" s="29">
        <f t="shared" si="0"/>
        <v>801</v>
      </c>
      <c r="M46" s="45" t="str">
        <f t="shared" si="1"/>
        <v>+ 67%</v>
      </c>
      <c r="N46" s="36">
        <f t="shared" si="2"/>
        <v>0.66638935108153075</v>
      </c>
      <c r="O46" s="29"/>
      <c r="R46" s="26"/>
      <c r="S46" s="26"/>
      <c r="T46" s="27" t="s">
        <v>8</v>
      </c>
      <c r="U46" s="27" t="s">
        <v>18</v>
      </c>
      <c r="V46" s="28">
        <v>177.5</v>
      </c>
      <c r="W46" s="29">
        <v>269</v>
      </c>
      <c r="X46" s="28"/>
      <c r="Y46" s="29">
        <f t="shared" si="3"/>
        <v>91.5</v>
      </c>
      <c r="Z46" s="45" t="str">
        <f t="shared" si="4"/>
        <v>+ 52%</v>
      </c>
      <c r="AA46" s="36">
        <f t="shared" si="5"/>
        <v>0.51549295774647885</v>
      </c>
      <c r="AB46" s="29"/>
      <c r="AE46" s="26"/>
      <c r="AF46" s="26"/>
      <c r="AG46" s="27" t="s">
        <v>8</v>
      </c>
      <c r="AH46" s="27" t="s">
        <v>18</v>
      </c>
      <c r="AI46" s="28">
        <v>341</v>
      </c>
      <c r="AJ46" s="29">
        <v>622.5</v>
      </c>
      <c r="AK46" s="28"/>
      <c r="AL46" s="29">
        <f t="shared" si="6"/>
        <v>281.5</v>
      </c>
      <c r="AM46" s="45" t="str">
        <f t="shared" si="7"/>
        <v>+ 83%</v>
      </c>
      <c r="AN46" s="36">
        <f t="shared" si="8"/>
        <v>0.82551319648093846</v>
      </c>
      <c r="AO46" s="29"/>
      <c r="AR46" s="26"/>
      <c r="AS46" s="26"/>
      <c r="AT46" s="27" t="s">
        <v>8</v>
      </c>
      <c r="AU46" s="27" t="s">
        <v>18</v>
      </c>
      <c r="AV46" s="28">
        <v>313</v>
      </c>
      <c r="AW46" s="29">
        <v>514</v>
      </c>
      <c r="AX46" s="28"/>
      <c r="AY46" s="29">
        <f t="shared" si="9"/>
        <v>201</v>
      </c>
      <c r="AZ46" s="45" t="str">
        <f t="shared" si="10"/>
        <v>+ 64%</v>
      </c>
      <c r="BA46" s="36">
        <f t="shared" si="11"/>
        <v>0.64217252396166136</v>
      </c>
      <c r="BB46" s="29"/>
    </row>
    <row r="47" spans="1:54" ht="11.45" customHeight="1" x14ac:dyDescent="0.15">
      <c r="A47" s="2" t="s">
        <v>31</v>
      </c>
      <c r="B47" s="1"/>
      <c r="E47" s="17"/>
      <c r="F47" s="17"/>
      <c r="G47" s="16" t="s">
        <v>9</v>
      </c>
      <c r="H47" s="16" t="s">
        <v>1</v>
      </c>
      <c r="I47" s="14">
        <v>173</v>
      </c>
      <c r="J47" s="19">
        <v>555.5</v>
      </c>
      <c r="K47" s="13"/>
      <c r="L47" s="13">
        <f t="shared" si="0"/>
        <v>382.5</v>
      </c>
      <c r="M47" s="46" t="str">
        <f t="shared" si="1"/>
        <v>+ 221%</v>
      </c>
      <c r="N47" s="37">
        <f t="shared" si="2"/>
        <v>2.2109826589595376</v>
      </c>
      <c r="O47" s="13"/>
      <c r="R47" s="17"/>
      <c r="S47" s="17"/>
      <c r="T47" s="16" t="s">
        <v>9</v>
      </c>
      <c r="U47" s="16" t="s">
        <v>1</v>
      </c>
      <c r="V47" s="14">
        <v>20.5</v>
      </c>
      <c r="W47" s="13">
        <v>41.5</v>
      </c>
      <c r="X47" s="14"/>
      <c r="Y47" s="13">
        <f t="shared" si="3"/>
        <v>21</v>
      </c>
      <c r="Z47" s="46" t="str">
        <f t="shared" si="4"/>
        <v>+ 102%</v>
      </c>
      <c r="AA47" s="37">
        <f t="shared" si="5"/>
        <v>1.024390243902439</v>
      </c>
      <c r="AB47" s="13"/>
      <c r="AE47" s="17"/>
      <c r="AF47" s="17"/>
      <c r="AG47" s="16" t="s">
        <v>9</v>
      </c>
      <c r="AH47" s="16" t="s">
        <v>1</v>
      </c>
      <c r="AI47" s="14">
        <v>49</v>
      </c>
      <c r="AJ47" s="13">
        <v>167</v>
      </c>
      <c r="AK47" s="14"/>
      <c r="AL47" s="13">
        <f t="shared" si="6"/>
        <v>118</v>
      </c>
      <c r="AM47" s="46" t="str">
        <f t="shared" si="7"/>
        <v>+ 241%</v>
      </c>
      <c r="AN47" s="37">
        <f t="shared" si="8"/>
        <v>2.4081632653061225</v>
      </c>
      <c r="AO47" s="13"/>
      <c r="AR47" s="17"/>
      <c r="AS47" s="17"/>
      <c r="AT47" s="16" t="s">
        <v>9</v>
      </c>
      <c r="AU47" s="16" t="s">
        <v>1</v>
      </c>
      <c r="AV47" s="14">
        <v>52</v>
      </c>
      <c r="AW47" s="13">
        <v>169</v>
      </c>
      <c r="AX47" s="14"/>
      <c r="AY47" s="13">
        <f t="shared" si="9"/>
        <v>117</v>
      </c>
      <c r="AZ47" s="46" t="str">
        <f t="shared" si="10"/>
        <v>+ 225%</v>
      </c>
      <c r="BA47" s="37">
        <f t="shared" si="11"/>
        <v>2.25</v>
      </c>
      <c r="BB47" s="13"/>
    </row>
    <row r="48" spans="1:54" ht="11.45" customHeight="1" x14ac:dyDescent="0.15">
      <c r="A48" s="2" t="s">
        <v>32</v>
      </c>
      <c r="B48" s="1"/>
      <c r="E48" s="26"/>
      <c r="F48" s="26"/>
      <c r="G48" s="27" t="s">
        <v>10</v>
      </c>
      <c r="H48" s="27" t="s">
        <v>19</v>
      </c>
      <c r="I48" s="28">
        <v>49</v>
      </c>
      <c r="J48" s="42">
        <v>62.5</v>
      </c>
      <c r="K48" s="29"/>
      <c r="L48" s="29">
        <f t="shared" si="0"/>
        <v>13.5</v>
      </c>
      <c r="M48" s="45" t="str">
        <f t="shared" si="1"/>
        <v>+ 28%</v>
      </c>
      <c r="N48" s="36">
        <f t="shared" si="2"/>
        <v>0.27551020408163263</v>
      </c>
      <c r="O48" s="29"/>
      <c r="R48" s="26"/>
      <c r="S48" s="26"/>
      <c r="T48" s="27" t="s">
        <v>10</v>
      </c>
      <c r="U48" s="27" t="s">
        <v>19</v>
      </c>
      <c r="V48" s="28">
        <v>2.5</v>
      </c>
      <c r="W48" s="29">
        <v>3</v>
      </c>
      <c r="X48" s="28"/>
      <c r="Y48" s="29">
        <f t="shared" si="3"/>
        <v>0.5</v>
      </c>
      <c r="Z48" s="45" t="str">
        <f t="shared" si="4"/>
        <v>+ 20%</v>
      </c>
      <c r="AA48" s="36">
        <f t="shared" si="5"/>
        <v>0.2</v>
      </c>
      <c r="AB48" s="29"/>
      <c r="AE48" s="26"/>
      <c r="AF48" s="26"/>
      <c r="AG48" s="27" t="s">
        <v>10</v>
      </c>
      <c r="AH48" s="27" t="s">
        <v>19</v>
      </c>
      <c r="AI48" s="28">
        <v>20</v>
      </c>
      <c r="AJ48" s="29">
        <v>25</v>
      </c>
      <c r="AK48" s="28"/>
      <c r="AL48" s="29">
        <f t="shared" si="6"/>
        <v>5</v>
      </c>
      <c r="AM48" s="45" t="str">
        <f t="shared" si="7"/>
        <v>+ 25%</v>
      </c>
      <c r="AN48" s="36">
        <f t="shared" si="8"/>
        <v>0.25</v>
      </c>
      <c r="AO48" s="29"/>
      <c r="AR48" s="26"/>
      <c r="AS48" s="26"/>
      <c r="AT48" s="27" t="s">
        <v>10</v>
      </c>
      <c r="AU48" s="27" t="s">
        <v>19</v>
      </c>
      <c r="AV48" s="28">
        <v>9.5</v>
      </c>
      <c r="AW48" s="29">
        <v>18</v>
      </c>
      <c r="AX48" s="28"/>
      <c r="AY48" s="29">
        <f t="shared" si="9"/>
        <v>8.5</v>
      </c>
      <c r="AZ48" s="45" t="str">
        <f t="shared" si="10"/>
        <v>+ 89%</v>
      </c>
      <c r="BA48" s="36">
        <f t="shared" si="11"/>
        <v>0.89473684210526316</v>
      </c>
      <c r="BB48" s="29"/>
    </row>
    <row r="49" spans="1:54" ht="11.45" customHeight="1" x14ac:dyDescent="0.15">
      <c r="A49" s="2" t="s">
        <v>33</v>
      </c>
      <c r="B49" s="1"/>
      <c r="E49" s="17"/>
      <c r="F49" s="17"/>
      <c r="G49" s="16" t="s">
        <v>11</v>
      </c>
      <c r="H49" s="16" t="s">
        <v>20</v>
      </c>
      <c r="I49" s="14">
        <v>1507.5</v>
      </c>
      <c r="J49" s="19">
        <v>1194</v>
      </c>
      <c r="K49" s="13"/>
      <c r="L49" s="13">
        <f t="shared" si="0"/>
        <v>-313.5</v>
      </c>
      <c r="M49" s="46" t="str">
        <f t="shared" si="1"/>
        <v>- 21%</v>
      </c>
      <c r="N49" s="37">
        <f t="shared" si="2"/>
        <v>-0.20796019900497512</v>
      </c>
      <c r="O49" s="13"/>
      <c r="R49" s="17"/>
      <c r="S49" s="17"/>
      <c r="T49" s="16" t="s">
        <v>11</v>
      </c>
      <c r="U49" s="16" t="s">
        <v>20</v>
      </c>
      <c r="V49" s="14">
        <v>206.5</v>
      </c>
      <c r="W49" s="13">
        <v>119.5</v>
      </c>
      <c r="X49" s="14"/>
      <c r="Y49" s="13">
        <f t="shared" si="3"/>
        <v>-87</v>
      </c>
      <c r="Z49" s="46" t="str">
        <f t="shared" si="4"/>
        <v>- 42%</v>
      </c>
      <c r="AA49" s="37">
        <f t="shared" si="5"/>
        <v>-0.42130750605326878</v>
      </c>
      <c r="AB49" s="13"/>
      <c r="AE49" s="17"/>
      <c r="AF49" s="17"/>
      <c r="AG49" s="16" t="s">
        <v>11</v>
      </c>
      <c r="AH49" s="16" t="s">
        <v>20</v>
      </c>
      <c r="AI49" s="14">
        <v>412.5</v>
      </c>
      <c r="AJ49" s="13">
        <v>344</v>
      </c>
      <c r="AK49" s="14"/>
      <c r="AL49" s="13">
        <f t="shared" si="6"/>
        <v>-68.5</v>
      </c>
      <c r="AM49" s="46" t="str">
        <f t="shared" si="7"/>
        <v>- 17%</v>
      </c>
      <c r="AN49" s="37">
        <f t="shared" si="8"/>
        <v>-0.16606060606060605</v>
      </c>
      <c r="AO49" s="13"/>
      <c r="AR49" s="17"/>
      <c r="AS49" s="17"/>
      <c r="AT49" s="16" t="s">
        <v>11</v>
      </c>
      <c r="AU49" s="16" t="s">
        <v>20</v>
      </c>
      <c r="AV49" s="14">
        <v>382.5</v>
      </c>
      <c r="AW49" s="13">
        <v>327.5</v>
      </c>
      <c r="AX49" s="14"/>
      <c r="AY49" s="13">
        <f t="shared" si="9"/>
        <v>-55</v>
      </c>
      <c r="AZ49" s="46" t="str">
        <f t="shared" si="10"/>
        <v>- 14%</v>
      </c>
      <c r="BA49" s="37">
        <f t="shared" si="11"/>
        <v>-0.1437908496732026</v>
      </c>
      <c r="BB49" s="13"/>
    </row>
    <row r="50" spans="1:54" ht="11.45" customHeight="1" x14ac:dyDescent="0.15">
      <c r="A50" s="2" t="s">
        <v>34</v>
      </c>
      <c r="B50" s="1"/>
      <c r="E50" s="26"/>
      <c r="F50" s="26"/>
      <c r="G50" s="27" t="s">
        <v>13</v>
      </c>
      <c r="H50" s="27" t="s">
        <v>2</v>
      </c>
      <c r="I50" s="28">
        <v>851.5</v>
      </c>
      <c r="J50" s="42">
        <v>1135</v>
      </c>
      <c r="K50" s="29"/>
      <c r="L50" s="29">
        <f t="shared" si="0"/>
        <v>283.5</v>
      </c>
      <c r="M50" s="45" t="str">
        <f t="shared" si="1"/>
        <v>+ 33%</v>
      </c>
      <c r="N50" s="36">
        <f t="shared" si="2"/>
        <v>0.33294186729301234</v>
      </c>
      <c r="O50" s="29"/>
      <c r="R50" s="26"/>
      <c r="S50" s="26"/>
      <c r="T50" s="27" t="s">
        <v>13</v>
      </c>
      <c r="U50" s="27" t="s">
        <v>2</v>
      </c>
      <c r="V50" s="28">
        <v>98</v>
      </c>
      <c r="W50" s="29">
        <v>116</v>
      </c>
      <c r="X50" s="28"/>
      <c r="Y50" s="29">
        <f t="shared" si="3"/>
        <v>18</v>
      </c>
      <c r="Z50" s="45" t="str">
        <f t="shared" si="4"/>
        <v>+ 18%</v>
      </c>
      <c r="AA50" s="36">
        <f t="shared" si="5"/>
        <v>0.18367346938775511</v>
      </c>
      <c r="AB50" s="29"/>
      <c r="AE50" s="26"/>
      <c r="AF50" s="26"/>
      <c r="AG50" s="27" t="s">
        <v>13</v>
      </c>
      <c r="AH50" s="27" t="s">
        <v>2</v>
      </c>
      <c r="AI50" s="28">
        <v>251</v>
      </c>
      <c r="AJ50" s="29">
        <v>356.5</v>
      </c>
      <c r="AK50" s="28"/>
      <c r="AL50" s="29">
        <f t="shared" si="6"/>
        <v>105.5</v>
      </c>
      <c r="AM50" s="45" t="str">
        <f t="shared" si="7"/>
        <v>+ 42%</v>
      </c>
      <c r="AN50" s="36">
        <f t="shared" si="8"/>
        <v>0.42031872509960161</v>
      </c>
      <c r="AO50" s="29"/>
      <c r="AR50" s="26"/>
      <c r="AS50" s="26"/>
      <c r="AT50" s="27" t="s">
        <v>13</v>
      </c>
      <c r="AU50" s="27" t="s">
        <v>2</v>
      </c>
      <c r="AV50" s="28">
        <v>238.5</v>
      </c>
      <c r="AW50" s="29">
        <v>338.5</v>
      </c>
      <c r="AX50" s="28"/>
      <c r="AY50" s="29">
        <f t="shared" si="9"/>
        <v>100</v>
      </c>
      <c r="AZ50" s="45" t="str">
        <f t="shared" si="10"/>
        <v>+ 42%</v>
      </c>
      <c r="BA50" s="36">
        <f t="shared" si="11"/>
        <v>0.41928721174004191</v>
      </c>
      <c r="BB50" s="29"/>
    </row>
    <row r="51" spans="1:54" ht="11.45" customHeight="1" x14ac:dyDescent="0.15">
      <c r="A51" s="2" t="s">
        <v>35</v>
      </c>
      <c r="B51" s="1"/>
      <c r="E51" s="17"/>
      <c r="F51" s="17"/>
      <c r="G51" s="16" t="s">
        <v>14</v>
      </c>
      <c r="H51" s="16" t="s">
        <v>3</v>
      </c>
      <c r="I51" s="14">
        <v>1671</v>
      </c>
      <c r="J51" s="19">
        <v>993.5</v>
      </c>
      <c r="K51" s="13"/>
      <c r="L51" s="13">
        <f t="shared" si="0"/>
        <v>-677.5</v>
      </c>
      <c r="M51" s="46" t="str">
        <f t="shared" si="1"/>
        <v>- 41%</v>
      </c>
      <c r="N51" s="37">
        <f t="shared" si="2"/>
        <v>-0.40544584081388391</v>
      </c>
      <c r="O51" s="13"/>
      <c r="R51" s="17"/>
      <c r="S51" s="17"/>
      <c r="T51" s="16" t="s">
        <v>14</v>
      </c>
      <c r="U51" s="16" t="s">
        <v>3</v>
      </c>
      <c r="V51" s="14">
        <v>200.5</v>
      </c>
      <c r="W51" s="13">
        <v>89</v>
      </c>
      <c r="X51" s="14"/>
      <c r="Y51" s="13">
        <f t="shared" si="3"/>
        <v>-111.5</v>
      </c>
      <c r="Z51" s="46" t="str">
        <f t="shared" si="4"/>
        <v>- 56%</v>
      </c>
      <c r="AA51" s="37">
        <f t="shared" si="5"/>
        <v>-0.55610972568578554</v>
      </c>
      <c r="AB51" s="13"/>
      <c r="AE51" s="17"/>
      <c r="AF51" s="17"/>
      <c r="AG51" s="16" t="s">
        <v>14</v>
      </c>
      <c r="AH51" s="16" t="s">
        <v>3</v>
      </c>
      <c r="AI51" s="14">
        <v>497.5</v>
      </c>
      <c r="AJ51" s="13">
        <v>289.5</v>
      </c>
      <c r="AK51" s="14"/>
      <c r="AL51" s="13">
        <f t="shared" si="6"/>
        <v>-208</v>
      </c>
      <c r="AM51" s="46" t="str">
        <f t="shared" si="7"/>
        <v>- 42%</v>
      </c>
      <c r="AN51" s="37">
        <f t="shared" si="8"/>
        <v>-0.41809045226130653</v>
      </c>
      <c r="AO51" s="13"/>
      <c r="AR51" s="17"/>
      <c r="AS51" s="17"/>
      <c r="AT51" s="16" t="s">
        <v>14</v>
      </c>
      <c r="AU51" s="16" t="s">
        <v>3</v>
      </c>
      <c r="AV51" s="14">
        <v>451.5</v>
      </c>
      <c r="AW51" s="13">
        <v>283</v>
      </c>
      <c r="AX51" s="14"/>
      <c r="AY51" s="13">
        <f t="shared" si="9"/>
        <v>-168.5</v>
      </c>
      <c r="AZ51" s="46" t="str">
        <f t="shared" si="10"/>
        <v>- 37%</v>
      </c>
      <c r="BA51" s="37">
        <f t="shared" si="11"/>
        <v>-0.37320044296788485</v>
      </c>
      <c r="BB51" s="13"/>
    </row>
    <row r="52" spans="1:54" ht="11.45" customHeight="1" x14ac:dyDescent="0.15">
      <c r="E52" s="31"/>
      <c r="F52" s="31"/>
      <c r="G52" s="32" t="s">
        <v>15</v>
      </c>
      <c r="H52" s="32" t="s">
        <v>22</v>
      </c>
      <c r="I52" s="33">
        <v>124.5</v>
      </c>
      <c r="J52" s="43">
        <v>105.5</v>
      </c>
      <c r="K52" s="34"/>
      <c r="L52" s="34">
        <f t="shared" si="0"/>
        <v>-19</v>
      </c>
      <c r="M52" s="47" t="str">
        <f t="shared" si="1"/>
        <v>- 15%</v>
      </c>
      <c r="N52" s="38">
        <f t="shared" si="2"/>
        <v>-0.15261044176706828</v>
      </c>
      <c r="O52" s="34"/>
      <c r="R52" s="31"/>
      <c r="S52" s="31"/>
      <c r="T52" s="32" t="s">
        <v>15</v>
      </c>
      <c r="U52" s="32" t="s">
        <v>22</v>
      </c>
      <c r="V52" s="33">
        <v>6.5</v>
      </c>
      <c r="W52" s="34">
        <v>11</v>
      </c>
      <c r="X52" s="33"/>
      <c r="Y52" s="34">
        <f t="shared" si="3"/>
        <v>4.5</v>
      </c>
      <c r="Z52" s="47" t="str">
        <f t="shared" si="4"/>
        <v>+ 69%</v>
      </c>
      <c r="AA52" s="38">
        <f t="shared" si="5"/>
        <v>0.69230769230769229</v>
      </c>
      <c r="AB52" s="34"/>
      <c r="AE52" s="31"/>
      <c r="AF52" s="31"/>
      <c r="AG52" s="32" t="s">
        <v>15</v>
      </c>
      <c r="AH52" s="32" t="s">
        <v>22</v>
      </c>
      <c r="AI52" s="33">
        <v>37.5</v>
      </c>
      <c r="AJ52" s="34">
        <v>42</v>
      </c>
      <c r="AK52" s="33"/>
      <c r="AL52" s="34">
        <f t="shared" si="6"/>
        <v>4.5</v>
      </c>
      <c r="AM52" s="47" t="str">
        <f t="shared" si="7"/>
        <v>+ 12%</v>
      </c>
      <c r="AN52" s="38">
        <f t="shared" si="8"/>
        <v>0.12</v>
      </c>
      <c r="AO52" s="34"/>
      <c r="AR52" s="31"/>
      <c r="AS52" s="31"/>
      <c r="AT52" s="32" t="s">
        <v>15</v>
      </c>
      <c r="AU52" s="32" t="s">
        <v>22</v>
      </c>
      <c r="AV52" s="33">
        <v>30</v>
      </c>
      <c r="AW52" s="34">
        <v>25.5</v>
      </c>
      <c r="AX52" s="33"/>
      <c r="AY52" s="34">
        <f t="shared" si="9"/>
        <v>-4.5</v>
      </c>
      <c r="AZ52" s="47" t="str">
        <f t="shared" si="10"/>
        <v>- 15%</v>
      </c>
      <c r="BA52" s="38">
        <f t="shared" si="11"/>
        <v>-0.15</v>
      </c>
      <c r="BB52" s="34"/>
    </row>
    <row r="53" spans="1:54" ht="11.45" customHeight="1" x14ac:dyDescent="0.15">
      <c r="E53" s="17" t="s">
        <v>13</v>
      </c>
      <c r="F53" s="17" t="s">
        <v>2</v>
      </c>
      <c r="G53" s="16" t="s">
        <v>7</v>
      </c>
      <c r="H53" s="16" t="s">
        <v>0</v>
      </c>
      <c r="I53" s="14">
        <v>339</v>
      </c>
      <c r="J53" s="19">
        <v>504.5</v>
      </c>
      <c r="K53" s="13"/>
      <c r="L53" s="13">
        <f t="shared" si="0"/>
        <v>165.5</v>
      </c>
      <c r="M53" s="46" t="str">
        <f t="shared" si="1"/>
        <v>+ 49%</v>
      </c>
      <c r="N53" s="39">
        <f t="shared" si="2"/>
        <v>0.48820058997050148</v>
      </c>
      <c r="O53" s="13"/>
      <c r="R53" s="17" t="s">
        <v>13</v>
      </c>
      <c r="S53" s="17" t="s">
        <v>2</v>
      </c>
      <c r="T53" s="16" t="s">
        <v>7</v>
      </c>
      <c r="U53" s="16" t="s">
        <v>0</v>
      </c>
      <c r="V53" s="14">
        <v>53.5</v>
      </c>
      <c r="W53" s="13">
        <v>82.5</v>
      </c>
      <c r="X53" s="14"/>
      <c r="Y53" s="13">
        <f t="shared" si="3"/>
        <v>29</v>
      </c>
      <c r="Z53" s="46" t="str">
        <f t="shared" si="4"/>
        <v>+ 54%</v>
      </c>
      <c r="AA53" s="39">
        <f t="shared" si="5"/>
        <v>0.54205607476635509</v>
      </c>
      <c r="AB53" s="13"/>
      <c r="AE53" s="17" t="s">
        <v>13</v>
      </c>
      <c r="AF53" s="17" t="s">
        <v>2</v>
      </c>
      <c r="AG53" s="16" t="s">
        <v>7</v>
      </c>
      <c r="AH53" s="16" t="s">
        <v>0</v>
      </c>
      <c r="AI53" s="14">
        <v>100.5</v>
      </c>
      <c r="AJ53" s="13">
        <v>125.5</v>
      </c>
      <c r="AK53" s="14"/>
      <c r="AL53" s="13">
        <f t="shared" si="6"/>
        <v>25</v>
      </c>
      <c r="AM53" s="46" t="str">
        <f t="shared" si="7"/>
        <v>+ 25%</v>
      </c>
      <c r="AN53" s="39">
        <f t="shared" si="8"/>
        <v>0.24875621890547264</v>
      </c>
      <c r="AO53" s="13"/>
      <c r="AR53" s="17" t="s">
        <v>13</v>
      </c>
      <c r="AS53" s="17" t="s">
        <v>2</v>
      </c>
      <c r="AT53" s="16" t="s">
        <v>7</v>
      </c>
      <c r="AU53" s="16" t="s">
        <v>0</v>
      </c>
      <c r="AV53" s="14">
        <v>82.5</v>
      </c>
      <c r="AW53" s="13">
        <v>137</v>
      </c>
      <c r="AX53" s="14"/>
      <c r="AY53" s="13">
        <f t="shared" si="9"/>
        <v>54.5</v>
      </c>
      <c r="AZ53" s="46" t="str">
        <f t="shared" si="10"/>
        <v>+ 66%</v>
      </c>
      <c r="BA53" s="39">
        <f t="shared" si="11"/>
        <v>0.66060606060606064</v>
      </c>
      <c r="BB53" s="13"/>
    </row>
    <row r="54" spans="1:54" ht="11.45" customHeight="1" x14ac:dyDescent="0.15">
      <c r="E54" s="26"/>
      <c r="F54" s="26"/>
      <c r="G54" s="27" t="s">
        <v>8</v>
      </c>
      <c r="H54" s="27" t="s">
        <v>18</v>
      </c>
      <c r="I54" s="28">
        <v>4214</v>
      </c>
      <c r="J54" s="42">
        <v>3571</v>
      </c>
      <c r="K54" s="29"/>
      <c r="L54" s="29">
        <f t="shared" si="0"/>
        <v>-643</v>
      </c>
      <c r="M54" s="45" t="str">
        <f t="shared" si="1"/>
        <v>- 15%</v>
      </c>
      <c r="N54" s="36">
        <f t="shared" si="2"/>
        <v>-0.15258661604176554</v>
      </c>
      <c r="O54" s="29"/>
      <c r="R54" s="26"/>
      <c r="S54" s="26"/>
      <c r="T54" s="27" t="s">
        <v>8</v>
      </c>
      <c r="U54" s="27" t="s">
        <v>18</v>
      </c>
      <c r="V54" s="28">
        <v>527.5</v>
      </c>
      <c r="W54" s="29">
        <v>406.5</v>
      </c>
      <c r="X54" s="28"/>
      <c r="Y54" s="29">
        <f t="shared" si="3"/>
        <v>-121</v>
      </c>
      <c r="Z54" s="45" t="str">
        <f t="shared" si="4"/>
        <v>- 23%</v>
      </c>
      <c r="AA54" s="36">
        <f t="shared" si="5"/>
        <v>-0.22938388625592418</v>
      </c>
      <c r="AB54" s="29"/>
      <c r="AE54" s="26"/>
      <c r="AF54" s="26"/>
      <c r="AG54" s="27" t="s">
        <v>8</v>
      </c>
      <c r="AH54" s="27" t="s">
        <v>18</v>
      </c>
      <c r="AI54" s="28">
        <v>1222.5</v>
      </c>
      <c r="AJ54" s="29">
        <v>1070.5</v>
      </c>
      <c r="AK54" s="28"/>
      <c r="AL54" s="29">
        <f t="shared" si="6"/>
        <v>-152</v>
      </c>
      <c r="AM54" s="45" t="str">
        <f t="shared" si="7"/>
        <v>- 12%</v>
      </c>
      <c r="AN54" s="36">
        <f t="shared" si="8"/>
        <v>-0.12433537832310838</v>
      </c>
      <c r="AO54" s="29"/>
      <c r="AR54" s="26"/>
      <c r="AS54" s="26"/>
      <c r="AT54" s="27" t="s">
        <v>8</v>
      </c>
      <c r="AU54" s="27" t="s">
        <v>18</v>
      </c>
      <c r="AV54" s="28">
        <v>1132</v>
      </c>
      <c r="AW54" s="29">
        <v>964.5</v>
      </c>
      <c r="AX54" s="28"/>
      <c r="AY54" s="29">
        <f t="shared" si="9"/>
        <v>-167.5</v>
      </c>
      <c r="AZ54" s="45" t="str">
        <f t="shared" si="10"/>
        <v>- 15%</v>
      </c>
      <c r="BA54" s="36">
        <f t="shared" si="11"/>
        <v>-0.14796819787985865</v>
      </c>
      <c r="BB54" s="29"/>
    </row>
    <row r="55" spans="1:54" ht="11.45" customHeight="1" x14ac:dyDescent="0.15">
      <c r="A55" s="49" t="s">
        <v>29</v>
      </c>
      <c r="B55" s="50"/>
      <c r="C55" s="50"/>
      <c r="E55" s="17"/>
      <c r="F55" s="17"/>
      <c r="G55" s="16" t="s">
        <v>9</v>
      </c>
      <c r="H55" s="16" t="s">
        <v>1</v>
      </c>
      <c r="I55" s="14">
        <v>2596.5</v>
      </c>
      <c r="J55" s="19">
        <v>2228.5</v>
      </c>
      <c r="K55" s="13"/>
      <c r="L55" s="13">
        <f t="shared" si="0"/>
        <v>-368</v>
      </c>
      <c r="M55" s="46" t="str">
        <f t="shared" si="1"/>
        <v>- 14%</v>
      </c>
      <c r="N55" s="37">
        <f t="shared" si="2"/>
        <v>-0.14172925091469285</v>
      </c>
      <c r="O55" s="13"/>
      <c r="R55" s="17"/>
      <c r="S55" s="17"/>
      <c r="T55" s="16" t="s">
        <v>9</v>
      </c>
      <c r="U55" s="16" t="s">
        <v>1</v>
      </c>
      <c r="V55" s="14">
        <v>295.5</v>
      </c>
      <c r="W55" s="13">
        <v>221</v>
      </c>
      <c r="X55" s="14"/>
      <c r="Y55" s="13">
        <f t="shared" si="3"/>
        <v>-74.5</v>
      </c>
      <c r="Z55" s="46" t="str">
        <f t="shared" si="4"/>
        <v>- 25%</v>
      </c>
      <c r="AA55" s="37">
        <f t="shared" si="5"/>
        <v>-0.25211505922165822</v>
      </c>
      <c r="AB55" s="13"/>
      <c r="AE55" s="17"/>
      <c r="AF55" s="17"/>
      <c r="AG55" s="16" t="s">
        <v>9</v>
      </c>
      <c r="AH55" s="16" t="s">
        <v>1</v>
      </c>
      <c r="AI55" s="14">
        <v>784.5</v>
      </c>
      <c r="AJ55" s="13">
        <v>705</v>
      </c>
      <c r="AK55" s="14"/>
      <c r="AL55" s="13">
        <f t="shared" si="6"/>
        <v>-79.5</v>
      </c>
      <c r="AM55" s="46" t="str">
        <f t="shared" si="7"/>
        <v>- 10%</v>
      </c>
      <c r="AN55" s="37">
        <f t="shared" si="8"/>
        <v>-0.10133843212237094</v>
      </c>
      <c r="AO55" s="13"/>
      <c r="AR55" s="17"/>
      <c r="AS55" s="17"/>
      <c r="AT55" s="16" t="s">
        <v>9</v>
      </c>
      <c r="AU55" s="16" t="s">
        <v>1</v>
      </c>
      <c r="AV55" s="14">
        <v>690.5</v>
      </c>
      <c r="AW55" s="13">
        <v>606.5</v>
      </c>
      <c r="AX55" s="14"/>
      <c r="AY55" s="13">
        <f t="shared" si="9"/>
        <v>-84</v>
      </c>
      <c r="AZ55" s="46" t="str">
        <f t="shared" si="10"/>
        <v>- 12%</v>
      </c>
      <c r="BA55" s="37">
        <f t="shared" si="11"/>
        <v>-0.12165097755249819</v>
      </c>
      <c r="BB55" s="13"/>
    </row>
    <row r="56" spans="1:54" ht="11.45" customHeight="1" x14ac:dyDescent="0.15">
      <c r="A56" s="2"/>
      <c r="E56" s="26"/>
      <c r="F56" s="26"/>
      <c r="G56" s="27" t="s">
        <v>10</v>
      </c>
      <c r="H56" s="27" t="s">
        <v>19</v>
      </c>
      <c r="I56" s="28">
        <v>1003</v>
      </c>
      <c r="J56" s="42">
        <v>833.5</v>
      </c>
      <c r="K56" s="29"/>
      <c r="L56" s="29">
        <f t="shared" si="0"/>
        <v>-169.5</v>
      </c>
      <c r="M56" s="45" t="str">
        <f t="shared" si="1"/>
        <v>- 17%</v>
      </c>
      <c r="N56" s="36">
        <f t="shared" si="2"/>
        <v>-0.16899302093718843</v>
      </c>
      <c r="O56" s="29"/>
      <c r="R56" s="26"/>
      <c r="S56" s="26"/>
      <c r="T56" s="27" t="s">
        <v>10</v>
      </c>
      <c r="U56" s="27" t="s">
        <v>19</v>
      </c>
      <c r="V56" s="28">
        <v>107</v>
      </c>
      <c r="W56" s="29">
        <v>80.5</v>
      </c>
      <c r="X56" s="28"/>
      <c r="Y56" s="29">
        <f t="shared" si="3"/>
        <v>-26.5</v>
      </c>
      <c r="Z56" s="45" t="str">
        <f t="shared" si="4"/>
        <v>- 25%</v>
      </c>
      <c r="AA56" s="36">
        <f t="shared" si="5"/>
        <v>-0.24766355140186916</v>
      </c>
      <c r="AB56" s="29"/>
      <c r="AE56" s="26"/>
      <c r="AF56" s="26"/>
      <c r="AG56" s="27" t="s">
        <v>10</v>
      </c>
      <c r="AH56" s="27" t="s">
        <v>19</v>
      </c>
      <c r="AI56" s="28">
        <v>329</v>
      </c>
      <c r="AJ56" s="29">
        <v>259</v>
      </c>
      <c r="AK56" s="28"/>
      <c r="AL56" s="29">
        <f t="shared" si="6"/>
        <v>-70</v>
      </c>
      <c r="AM56" s="45" t="str">
        <f t="shared" si="7"/>
        <v>- 21%</v>
      </c>
      <c r="AN56" s="36">
        <f t="shared" si="8"/>
        <v>-0.21276595744680851</v>
      </c>
      <c r="AO56" s="29"/>
      <c r="AR56" s="26"/>
      <c r="AS56" s="26"/>
      <c r="AT56" s="27" t="s">
        <v>10</v>
      </c>
      <c r="AU56" s="27" t="s">
        <v>19</v>
      </c>
      <c r="AV56" s="28">
        <v>253</v>
      </c>
      <c r="AW56" s="29">
        <v>223</v>
      </c>
      <c r="AX56" s="28"/>
      <c r="AY56" s="29">
        <f t="shared" si="9"/>
        <v>-30</v>
      </c>
      <c r="AZ56" s="45" t="str">
        <f t="shared" si="10"/>
        <v>- 12%</v>
      </c>
      <c r="BA56" s="36">
        <f t="shared" si="11"/>
        <v>-0.11857707509881422</v>
      </c>
      <c r="BB56" s="29"/>
    </row>
    <row r="57" spans="1:54" ht="11.45" customHeight="1" x14ac:dyDescent="0.15">
      <c r="A57" s="2" t="s">
        <v>37</v>
      </c>
      <c r="E57" s="17"/>
      <c r="F57" s="17"/>
      <c r="G57" s="16" t="s">
        <v>11</v>
      </c>
      <c r="H57" s="16" t="s">
        <v>20</v>
      </c>
      <c r="I57" s="14">
        <v>474.5</v>
      </c>
      <c r="J57" s="19">
        <v>554</v>
      </c>
      <c r="K57" s="13"/>
      <c r="L57" s="13">
        <f t="shared" si="0"/>
        <v>79.5</v>
      </c>
      <c r="M57" s="46" t="str">
        <f t="shared" si="1"/>
        <v>+ 17%</v>
      </c>
      <c r="N57" s="37">
        <f t="shared" si="2"/>
        <v>0.16754478398314016</v>
      </c>
      <c r="O57" s="13"/>
      <c r="R57" s="17"/>
      <c r="S57" s="17"/>
      <c r="T57" s="16" t="s">
        <v>11</v>
      </c>
      <c r="U57" s="16" t="s">
        <v>20</v>
      </c>
      <c r="V57" s="14">
        <v>79.5</v>
      </c>
      <c r="W57" s="13">
        <v>65.5</v>
      </c>
      <c r="X57" s="14"/>
      <c r="Y57" s="13">
        <f t="shared" si="3"/>
        <v>-14</v>
      </c>
      <c r="Z57" s="46" t="str">
        <f t="shared" si="4"/>
        <v>- 18%</v>
      </c>
      <c r="AA57" s="37">
        <f t="shared" si="5"/>
        <v>-0.1761006289308176</v>
      </c>
      <c r="AB57" s="13"/>
      <c r="AE57" s="17"/>
      <c r="AF57" s="17"/>
      <c r="AG57" s="16" t="s">
        <v>11</v>
      </c>
      <c r="AH57" s="16" t="s">
        <v>20</v>
      </c>
      <c r="AI57" s="14">
        <v>107</v>
      </c>
      <c r="AJ57" s="13">
        <v>165.5</v>
      </c>
      <c r="AK57" s="14"/>
      <c r="AL57" s="13">
        <f t="shared" si="6"/>
        <v>58.5</v>
      </c>
      <c r="AM57" s="46" t="str">
        <f t="shared" si="7"/>
        <v>+ 55%</v>
      </c>
      <c r="AN57" s="37">
        <f t="shared" si="8"/>
        <v>0.54672897196261683</v>
      </c>
      <c r="AO57" s="13"/>
      <c r="AR57" s="17"/>
      <c r="AS57" s="17"/>
      <c r="AT57" s="16" t="s">
        <v>11</v>
      </c>
      <c r="AU57" s="16" t="s">
        <v>20</v>
      </c>
      <c r="AV57" s="14">
        <v>117</v>
      </c>
      <c r="AW57" s="13">
        <v>141</v>
      </c>
      <c r="AX57" s="14"/>
      <c r="AY57" s="13">
        <f t="shared" si="9"/>
        <v>24</v>
      </c>
      <c r="AZ57" s="46" t="str">
        <f t="shared" si="10"/>
        <v>+ 21%</v>
      </c>
      <c r="BA57" s="37">
        <f t="shared" si="11"/>
        <v>0.20512820512820512</v>
      </c>
      <c r="BB57" s="13"/>
    </row>
    <row r="58" spans="1:54" ht="11.45" customHeight="1" x14ac:dyDescent="0.15">
      <c r="A58" s="2" t="s">
        <v>38</v>
      </c>
      <c r="E58" s="26"/>
      <c r="F58" s="26"/>
      <c r="G58" s="27" t="s">
        <v>12</v>
      </c>
      <c r="H58" s="27" t="s">
        <v>21</v>
      </c>
      <c r="I58" s="28">
        <v>791.5</v>
      </c>
      <c r="J58" s="42">
        <v>1145</v>
      </c>
      <c r="K58" s="29"/>
      <c r="L58" s="29">
        <f t="shared" si="0"/>
        <v>353.5</v>
      </c>
      <c r="M58" s="45" t="str">
        <f t="shared" si="1"/>
        <v>+ 45%</v>
      </c>
      <c r="N58" s="36">
        <f t="shared" si="2"/>
        <v>0.44662034112444726</v>
      </c>
      <c r="O58" s="29"/>
      <c r="R58" s="26"/>
      <c r="S58" s="26"/>
      <c r="T58" s="27" t="s">
        <v>12</v>
      </c>
      <c r="U58" s="27" t="s">
        <v>21</v>
      </c>
      <c r="V58" s="28">
        <v>115</v>
      </c>
      <c r="W58" s="29">
        <v>144</v>
      </c>
      <c r="X58" s="28"/>
      <c r="Y58" s="29">
        <f t="shared" si="3"/>
        <v>29</v>
      </c>
      <c r="Z58" s="45" t="str">
        <f t="shared" si="4"/>
        <v>+ 25%</v>
      </c>
      <c r="AA58" s="36">
        <f t="shared" si="5"/>
        <v>0.25217391304347825</v>
      </c>
      <c r="AB58" s="29"/>
      <c r="AE58" s="26"/>
      <c r="AF58" s="26"/>
      <c r="AG58" s="27" t="s">
        <v>12</v>
      </c>
      <c r="AH58" s="27" t="s">
        <v>21</v>
      </c>
      <c r="AI58" s="28">
        <v>239.5</v>
      </c>
      <c r="AJ58" s="29">
        <v>350</v>
      </c>
      <c r="AK58" s="28"/>
      <c r="AL58" s="29">
        <f t="shared" si="6"/>
        <v>110.5</v>
      </c>
      <c r="AM58" s="45" t="str">
        <f t="shared" si="7"/>
        <v>+ 46%</v>
      </c>
      <c r="AN58" s="36">
        <f t="shared" si="8"/>
        <v>0.4613778705636743</v>
      </c>
      <c r="AO58" s="29"/>
      <c r="AR58" s="26"/>
      <c r="AS58" s="26"/>
      <c r="AT58" s="27" t="s">
        <v>12</v>
      </c>
      <c r="AU58" s="27" t="s">
        <v>21</v>
      </c>
      <c r="AV58" s="28">
        <v>189.5</v>
      </c>
      <c r="AW58" s="29">
        <v>312.5</v>
      </c>
      <c r="AX58" s="28"/>
      <c r="AY58" s="29">
        <f t="shared" si="9"/>
        <v>123</v>
      </c>
      <c r="AZ58" s="45" t="str">
        <f t="shared" si="10"/>
        <v>+ 65%</v>
      </c>
      <c r="BA58" s="36">
        <f t="shared" si="11"/>
        <v>0.64907651715039583</v>
      </c>
      <c r="BB58" s="29"/>
    </row>
    <row r="59" spans="1:54" ht="11.45" customHeight="1" x14ac:dyDescent="0.15">
      <c r="E59" s="17"/>
      <c r="F59" s="17"/>
      <c r="G59" s="16" t="s">
        <v>14</v>
      </c>
      <c r="H59" s="16" t="s">
        <v>3</v>
      </c>
      <c r="I59" s="14">
        <v>1251.5</v>
      </c>
      <c r="J59" s="19">
        <v>796.5</v>
      </c>
      <c r="K59" s="13"/>
      <c r="L59" s="13">
        <f t="shared" si="0"/>
        <v>-455</v>
      </c>
      <c r="M59" s="46" t="str">
        <f t="shared" si="1"/>
        <v>- 36%</v>
      </c>
      <c r="N59" s="37">
        <f t="shared" si="2"/>
        <v>-0.36356372353176186</v>
      </c>
      <c r="O59" s="13"/>
      <c r="R59" s="17"/>
      <c r="S59" s="17"/>
      <c r="T59" s="16" t="s">
        <v>14</v>
      </c>
      <c r="U59" s="16" t="s">
        <v>3</v>
      </c>
      <c r="V59" s="14">
        <v>205.5</v>
      </c>
      <c r="W59" s="13">
        <v>71.5</v>
      </c>
      <c r="X59" s="14"/>
      <c r="Y59" s="13">
        <f t="shared" si="3"/>
        <v>-134</v>
      </c>
      <c r="Z59" s="46" t="str">
        <f t="shared" si="4"/>
        <v>- 65%</v>
      </c>
      <c r="AA59" s="37">
        <f t="shared" si="5"/>
        <v>-0.65206812652068125</v>
      </c>
      <c r="AB59" s="13"/>
      <c r="AE59" s="17"/>
      <c r="AF59" s="17"/>
      <c r="AG59" s="16" t="s">
        <v>14</v>
      </c>
      <c r="AH59" s="16" t="s">
        <v>3</v>
      </c>
      <c r="AI59" s="14">
        <v>347.5</v>
      </c>
      <c r="AJ59" s="13">
        <v>241.5</v>
      </c>
      <c r="AK59" s="14"/>
      <c r="AL59" s="13">
        <f t="shared" si="6"/>
        <v>-106</v>
      </c>
      <c r="AM59" s="46" t="str">
        <f t="shared" si="7"/>
        <v>- 31%</v>
      </c>
      <c r="AN59" s="37">
        <f t="shared" si="8"/>
        <v>-0.30503597122302156</v>
      </c>
      <c r="AO59" s="13"/>
      <c r="AR59" s="17"/>
      <c r="AS59" s="17"/>
      <c r="AT59" s="16" t="s">
        <v>14</v>
      </c>
      <c r="AU59" s="16" t="s">
        <v>3</v>
      </c>
      <c r="AV59" s="14">
        <v>313</v>
      </c>
      <c r="AW59" s="13">
        <v>223.5</v>
      </c>
      <c r="AX59" s="14"/>
      <c r="AY59" s="13">
        <f t="shared" si="9"/>
        <v>-89.5</v>
      </c>
      <c r="AZ59" s="46" t="str">
        <f t="shared" si="10"/>
        <v>- 29%</v>
      </c>
      <c r="BA59" s="37">
        <f t="shared" si="11"/>
        <v>-0.28594249201277955</v>
      </c>
      <c r="BB59" s="13"/>
    </row>
    <row r="60" spans="1:54" ht="11.45" customHeight="1" x14ac:dyDescent="0.15">
      <c r="E60" s="31"/>
      <c r="F60" s="31"/>
      <c r="G60" s="32" t="s">
        <v>16</v>
      </c>
      <c r="H60" s="32" t="s">
        <v>23</v>
      </c>
      <c r="I60" s="33">
        <v>87.5</v>
      </c>
      <c r="J60" s="43">
        <v>125.5</v>
      </c>
      <c r="K60" s="34"/>
      <c r="L60" s="34">
        <f t="shared" si="0"/>
        <v>38</v>
      </c>
      <c r="M60" s="47" t="str">
        <f t="shared" si="1"/>
        <v>+ 43%</v>
      </c>
      <c r="N60" s="38">
        <f t="shared" si="2"/>
        <v>0.43428571428571427</v>
      </c>
      <c r="O60" s="34"/>
      <c r="R60" s="31"/>
      <c r="S60" s="31"/>
      <c r="T60" s="32" t="s">
        <v>16</v>
      </c>
      <c r="U60" s="32" t="s">
        <v>23</v>
      </c>
      <c r="V60" s="33">
        <v>10</v>
      </c>
      <c r="W60" s="34">
        <v>7.5</v>
      </c>
      <c r="X60" s="33"/>
      <c r="Y60" s="34">
        <f t="shared" si="3"/>
        <v>-2.5</v>
      </c>
      <c r="Z60" s="47" t="str">
        <f t="shared" si="4"/>
        <v>- 25%</v>
      </c>
      <c r="AA60" s="38">
        <f t="shared" si="5"/>
        <v>-0.25</v>
      </c>
      <c r="AB60" s="34"/>
      <c r="AE60" s="31"/>
      <c r="AF60" s="31"/>
      <c r="AG60" s="32" t="s">
        <v>16</v>
      </c>
      <c r="AH60" s="32" t="s">
        <v>23</v>
      </c>
      <c r="AI60" s="33">
        <v>19</v>
      </c>
      <c r="AJ60" s="34">
        <v>38</v>
      </c>
      <c r="AK60" s="33"/>
      <c r="AL60" s="34">
        <f t="shared" si="6"/>
        <v>19</v>
      </c>
      <c r="AM60" s="47" t="str">
        <f t="shared" si="7"/>
        <v>+ 100%</v>
      </c>
      <c r="AN60" s="38">
        <f t="shared" si="8"/>
        <v>1</v>
      </c>
      <c r="AO60" s="34"/>
      <c r="AR60" s="31"/>
      <c r="AS60" s="31"/>
      <c r="AT60" s="32" t="s">
        <v>16</v>
      </c>
      <c r="AU60" s="32" t="s">
        <v>23</v>
      </c>
      <c r="AV60" s="33">
        <v>28</v>
      </c>
      <c r="AW60" s="34">
        <v>36.5</v>
      </c>
      <c r="AX60" s="33"/>
      <c r="AY60" s="34">
        <f t="shared" si="9"/>
        <v>8.5</v>
      </c>
      <c r="AZ60" s="47" t="str">
        <f t="shared" si="10"/>
        <v>+ 30%</v>
      </c>
      <c r="BA60" s="38">
        <f t="shared" si="11"/>
        <v>0.30357142857142855</v>
      </c>
      <c r="BB60" s="34"/>
    </row>
    <row r="61" spans="1:54" ht="11.45" customHeight="1" x14ac:dyDescent="0.15">
      <c r="E61" s="17" t="s">
        <v>14</v>
      </c>
      <c r="F61" s="17" t="s">
        <v>3</v>
      </c>
      <c r="G61" s="16" t="s">
        <v>7</v>
      </c>
      <c r="H61" s="16" t="s">
        <v>0</v>
      </c>
      <c r="I61" s="14">
        <v>225.5</v>
      </c>
      <c r="J61" s="19">
        <v>297.5</v>
      </c>
      <c r="K61" s="13"/>
      <c r="L61" s="13">
        <f t="shared" si="0"/>
        <v>72</v>
      </c>
      <c r="M61" s="46" t="str">
        <f t="shared" si="1"/>
        <v>+ 32%</v>
      </c>
      <c r="N61" s="39">
        <f t="shared" si="2"/>
        <v>0.31929046563192903</v>
      </c>
      <c r="O61" s="13"/>
      <c r="R61" s="17" t="s">
        <v>14</v>
      </c>
      <c r="S61" s="17" t="s">
        <v>3</v>
      </c>
      <c r="T61" s="16" t="s">
        <v>7</v>
      </c>
      <c r="U61" s="16" t="s">
        <v>0</v>
      </c>
      <c r="V61" s="14">
        <v>29.5</v>
      </c>
      <c r="W61" s="13">
        <v>45</v>
      </c>
      <c r="X61" s="14"/>
      <c r="Y61" s="13">
        <f t="shared" si="3"/>
        <v>15.5</v>
      </c>
      <c r="Z61" s="46" t="str">
        <f t="shared" si="4"/>
        <v>+ 53%</v>
      </c>
      <c r="AA61" s="39">
        <f t="shared" si="5"/>
        <v>0.52542372881355937</v>
      </c>
      <c r="AB61" s="13"/>
      <c r="AE61" s="17" t="s">
        <v>14</v>
      </c>
      <c r="AF61" s="17" t="s">
        <v>3</v>
      </c>
      <c r="AG61" s="16" t="s">
        <v>7</v>
      </c>
      <c r="AH61" s="16" t="s">
        <v>0</v>
      </c>
      <c r="AI61" s="14">
        <v>68</v>
      </c>
      <c r="AJ61" s="13">
        <v>75.5</v>
      </c>
      <c r="AK61" s="14"/>
      <c r="AL61" s="13">
        <f t="shared" si="6"/>
        <v>7.5</v>
      </c>
      <c r="AM61" s="46" t="str">
        <f t="shared" si="7"/>
        <v>+ 11%</v>
      </c>
      <c r="AN61" s="39">
        <f t="shared" si="8"/>
        <v>0.11029411764705882</v>
      </c>
      <c r="AO61" s="13"/>
      <c r="AR61" s="17" t="s">
        <v>14</v>
      </c>
      <c r="AS61" s="17" t="s">
        <v>3</v>
      </c>
      <c r="AT61" s="16" t="s">
        <v>7</v>
      </c>
      <c r="AU61" s="16" t="s">
        <v>0</v>
      </c>
      <c r="AV61" s="14">
        <v>63</v>
      </c>
      <c r="AW61" s="13">
        <v>79.5</v>
      </c>
      <c r="AX61" s="14"/>
      <c r="AY61" s="13">
        <f t="shared" si="9"/>
        <v>16.5</v>
      </c>
      <c r="AZ61" s="46" t="str">
        <f t="shared" si="10"/>
        <v>+ 26%</v>
      </c>
      <c r="BA61" s="39">
        <f t="shared" si="11"/>
        <v>0.26190476190476192</v>
      </c>
      <c r="BB61" s="13"/>
    </row>
    <row r="62" spans="1:54" ht="11.45" customHeight="1" x14ac:dyDescent="0.15">
      <c r="E62" s="26"/>
      <c r="F62" s="26"/>
      <c r="G62" s="27" t="s">
        <v>8</v>
      </c>
      <c r="H62" s="27" t="s">
        <v>18</v>
      </c>
      <c r="I62" s="28">
        <v>488.5</v>
      </c>
      <c r="J62" s="42">
        <v>326.5</v>
      </c>
      <c r="K62" s="29"/>
      <c r="L62" s="29">
        <f t="shared" si="0"/>
        <v>-162</v>
      </c>
      <c r="M62" s="45" t="str">
        <f t="shared" si="1"/>
        <v>- 33%</v>
      </c>
      <c r="N62" s="36">
        <f t="shared" si="2"/>
        <v>-0.33162743091095187</v>
      </c>
      <c r="O62" s="29"/>
      <c r="R62" s="26"/>
      <c r="S62" s="26"/>
      <c r="T62" s="27" t="s">
        <v>8</v>
      </c>
      <c r="U62" s="27" t="s">
        <v>18</v>
      </c>
      <c r="V62" s="28">
        <v>77.5</v>
      </c>
      <c r="W62" s="29">
        <v>56.5</v>
      </c>
      <c r="X62" s="28"/>
      <c r="Y62" s="29">
        <f t="shared" si="3"/>
        <v>-21</v>
      </c>
      <c r="Z62" s="45" t="str">
        <f t="shared" si="4"/>
        <v>- 27%</v>
      </c>
      <c r="AA62" s="36">
        <f t="shared" si="5"/>
        <v>-0.2709677419354839</v>
      </c>
      <c r="AB62" s="29"/>
      <c r="AE62" s="26"/>
      <c r="AF62" s="26"/>
      <c r="AG62" s="27" t="s">
        <v>8</v>
      </c>
      <c r="AH62" s="27" t="s">
        <v>18</v>
      </c>
      <c r="AI62" s="28">
        <v>127</v>
      </c>
      <c r="AJ62" s="29">
        <v>73.5</v>
      </c>
      <c r="AK62" s="28"/>
      <c r="AL62" s="29">
        <f t="shared" si="6"/>
        <v>-53.5</v>
      </c>
      <c r="AM62" s="45" t="str">
        <f t="shared" si="7"/>
        <v>- 42%</v>
      </c>
      <c r="AN62" s="36">
        <f t="shared" si="8"/>
        <v>-0.42125984251968501</v>
      </c>
      <c r="AO62" s="29"/>
      <c r="AR62" s="26"/>
      <c r="AS62" s="26"/>
      <c r="AT62" s="27" t="s">
        <v>8</v>
      </c>
      <c r="AU62" s="27" t="s">
        <v>18</v>
      </c>
      <c r="AV62" s="28">
        <v>125.5</v>
      </c>
      <c r="AW62" s="29">
        <v>91</v>
      </c>
      <c r="AX62" s="28"/>
      <c r="AY62" s="29">
        <f t="shared" si="9"/>
        <v>-34.5</v>
      </c>
      <c r="AZ62" s="45" t="str">
        <f t="shared" si="10"/>
        <v>- 27%</v>
      </c>
      <c r="BA62" s="36">
        <f t="shared" si="11"/>
        <v>-0.27490039840637448</v>
      </c>
      <c r="BB62" s="29"/>
    </row>
    <row r="63" spans="1:54" ht="11.45" customHeight="1" x14ac:dyDescent="0.15">
      <c r="E63" s="17"/>
      <c r="F63" s="17"/>
      <c r="G63" s="16" t="s">
        <v>9</v>
      </c>
      <c r="H63" s="16" t="s">
        <v>1</v>
      </c>
      <c r="I63" s="14">
        <v>92</v>
      </c>
      <c r="J63" s="19">
        <v>98</v>
      </c>
      <c r="K63" s="13"/>
      <c r="L63" s="13">
        <f t="shared" si="0"/>
        <v>6</v>
      </c>
      <c r="M63" s="46" t="str">
        <f t="shared" si="1"/>
        <v>+ 7%</v>
      </c>
      <c r="N63" s="37">
        <f t="shared" si="2"/>
        <v>6.5217391304347824E-2</v>
      </c>
      <c r="O63" s="13"/>
      <c r="R63" s="17"/>
      <c r="S63" s="17"/>
      <c r="T63" s="16" t="s">
        <v>9</v>
      </c>
      <c r="U63" s="16" t="s">
        <v>1</v>
      </c>
      <c r="V63" s="14">
        <v>10</v>
      </c>
      <c r="W63" s="13">
        <v>14</v>
      </c>
      <c r="X63" s="14"/>
      <c r="Y63" s="13">
        <f t="shared" si="3"/>
        <v>4</v>
      </c>
      <c r="Z63" s="46" t="str">
        <f t="shared" si="4"/>
        <v>+ 40%</v>
      </c>
      <c r="AA63" s="37">
        <f t="shared" si="5"/>
        <v>0.4</v>
      </c>
      <c r="AB63" s="13"/>
      <c r="AE63" s="17"/>
      <c r="AF63" s="17"/>
      <c r="AG63" s="16" t="s">
        <v>9</v>
      </c>
      <c r="AH63" s="16" t="s">
        <v>1</v>
      </c>
      <c r="AI63" s="14">
        <v>31.5</v>
      </c>
      <c r="AJ63" s="13">
        <v>20</v>
      </c>
      <c r="AK63" s="14"/>
      <c r="AL63" s="13">
        <f t="shared" si="6"/>
        <v>-11.5</v>
      </c>
      <c r="AM63" s="46" t="str">
        <f t="shared" si="7"/>
        <v>- 37%</v>
      </c>
      <c r="AN63" s="37">
        <f t="shared" si="8"/>
        <v>-0.36507936507936506</v>
      </c>
      <c r="AO63" s="13"/>
      <c r="AR63" s="17"/>
      <c r="AS63" s="17"/>
      <c r="AT63" s="16" t="s">
        <v>9</v>
      </c>
      <c r="AU63" s="16" t="s">
        <v>1</v>
      </c>
      <c r="AV63" s="14">
        <v>20</v>
      </c>
      <c r="AW63" s="13">
        <v>27</v>
      </c>
      <c r="AX63" s="14"/>
      <c r="AY63" s="13">
        <f t="shared" si="9"/>
        <v>7</v>
      </c>
      <c r="AZ63" s="46" t="str">
        <f t="shared" si="10"/>
        <v>+ 35%</v>
      </c>
      <c r="BA63" s="37">
        <f t="shared" si="11"/>
        <v>0.35</v>
      </c>
      <c r="BB63" s="13"/>
    </row>
    <row r="64" spans="1:54" ht="11.45" customHeight="1" x14ac:dyDescent="0.15">
      <c r="E64" s="26"/>
      <c r="F64" s="26"/>
      <c r="G64" s="27" t="s">
        <v>10</v>
      </c>
      <c r="H64" s="27" t="s">
        <v>19</v>
      </c>
      <c r="I64" s="28">
        <v>76.5</v>
      </c>
      <c r="J64" s="42">
        <v>56.5</v>
      </c>
      <c r="K64" s="29"/>
      <c r="L64" s="29">
        <f t="shared" si="0"/>
        <v>-20</v>
      </c>
      <c r="M64" s="45" t="str">
        <f t="shared" si="1"/>
        <v>- 26%</v>
      </c>
      <c r="N64" s="36">
        <f t="shared" si="2"/>
        <v>-0.26143790849673204</v>
      </c>
      <c r="O64" s="29"/>
      <c r="R64" s="26"/>
      <c r="S64" s="26"/>
      <c r="T64" s="27" t="s">
        <v>10</v>
      </c>
      <c r="U64" s="27" t="s">
        <v>19</v>
      </c>
      <c r="V64" s="28">
        <v>9.5</v>
      </c>
      <c r="W64" s="29">
        <v>9</v>
      </c>
      <c r="X64" s="28"/>
      <c r="Y64" s="29">
        <f t="shared" si="3"/>
        <v>-0.5</v>
      </c>
      <c r="Z64" s="45" t="str">
        <f t="shared" si="4"/>
        <v>- 5%</v>
      </c>
      <c r="AA64" s="36">
        <f t="shared" si="5"/>
        <v>-5.2631578947368418E-2</v>
      </c>
      <c r="AB64" s="29"/>
      <c r="AE64" s="26"/>
      <c r="AF64" s="26"/>
      <c r="AG64" s="27" t="s">
        <v>10</v>
      </c>
      <c r="AH64" s="27" t="s">
        <v>19</v>
      </c>
      <c r="AI64" s="28">
        <v>26.5</v>
      </c>
      <c r="AJ64" s="29">
        <v>17</v>
      </c>
      <c r="AK64" s="28"/>
      <c r="AL64" s="29">
        <f t="shared" si="6"/>
        <v>-9.5</v>
      </c>
      <c r="AM64" s="45" t="str">
        <f t="shared" si="7"/>
        <v>- 36%</v>
      </c>
      <c r="AN64" s="36">
        <f t="shared" si="8"/>
        <v>-0.35849056603773582</v>
      </c>
      <c r="AO64" s="29"/>
      <c r="AR64" s="26"/>
      <c r="AS64" s="26"/>
      <c r="AT64" s="27" t="s">
        <v>10</v>
      </c>
      <c r="AU64" s="27" t="s">
        <v>19</v>
      </c>
      <c r="AV64" s="28">
        <v>22.5</v>
      </c>
      <c r="AW64" s="29">
        <v>12.5</v>
      </c>
      <c r="AX64" s="28"/>
      <c r="AY64" s="29">
        <f t="shared" si="9"/>
        <v>-10</v>
      </c>
      <c r="AZ64" s="45" t="str">
        <f t="shared" si="10"/>
        <v>- 44%</v>
      </c>
      <c r="BA64" s="36">
        <f t="shared" si="11"/>
        <v>-0.44444444444444442</v>
      </c>
      <c r="BB64" s="29"/>
    </row>
    <row r="65" spans="5:54" ht="11.45" customHeight="1" x14ac:dyDescent="0.15">
      <c r="E65" s="17"/>
      <c r="F65" s="17"/>
      <c r="G65" s="16" t="s">
        <v>11</v>
      </c>
      <c r="H65" s="16" t="s">
        <v>20</v>
      </c>
      <c r="I65" s="14">
        <v>552.5</v>
      </c>
      <c r="J65" s="19">
        <v>584</v>
      </c>
      <c r="K65" s="13"/>
      <c r="L65" s="13">
        <f t="shared" si="0"/>
        <v>31.5</v>
      </c>
      <c r="M65" s="46" t="str">
        <f t="shared" si="1"/>
        <v>+ 6%</v>
      </c>
      <c r="N65" s="37">
        <f t="shared" si="2"/>
        <v>5.7013574660633483E-2</v>
      </c>
      <c r="O65" s="13"/>
      <c r="R65" s="17"/>
      <c r="S65" s="17"/>
      <c r="T65" s="16" t="s">
        <v>11</v>
      </c>
      <c r="U65" s="16" t="s">
        <v>20</v>
      </c>
      <c r="V65" s="14">
        <v>79</v>
      </c>
      <c r="W65" s="13">
        <v>73.5</v>
      </c>
      <c r="X65" s="14"/>
      <c r="Y65" s="13">
        <f t="shared" si="3"/>
        <v>-5.5</v>
      </c>
      <c r="Z65" s="46" t="str">
        <f t="shared" si="4"/>
        <v>- 7%</v>
      </c>
      <c r="AA65" s="37">
        <f t="shared" si="5"/>
        <v>-6.9620253164556958E-2</v>
      </c>
      <c r="AB65" s="13"/>
      <c r="AE65" s="17"/>
      <c r="AF65" s="17"/>
      <c r="AG65" s="16" t="s">
        <v>11</v>
      </c>
      <c r="AH65" s="16" t="s">
        <v>20</v>
      </c>
      <c r="AI65" s="14">
        <v>147.5</v>
      </c>
      <c r="AJ65" s="13">
        <v>172</v>
      </c>
      <c r="AK65" s="14"/>
      <c r="AL65" s="13">
        <f t="shared" si="6"/>
        <v>24.5</v>
      </c>
      <c r="AM65" s="46" t="str">
        <f t="shared" si="7"/>
        <v>+ 17%</v>
      </c>
      <c r="AN65" s="37">
        <f t="shared" si="8"/>
        <v>0.16610169491525423</v>
      </c>
      <c r="AO65" s="13"/>
      <c r="AR65" s="17"/>
      <c r="AS65" s="17"/>
      <c r="AT65" s="16" t="s">
        <v>11</v>
      </c>
      <c r="AU65" s="16" t="s">
        <v>20</v>
      </c>
      <c r="AV65" s="14">
        <v>149.5</v>
      </c>
      <c r="AW65" s="13">
        <v>129.5</v>
      </c>
      <c r="AX65" s="14"/>
      <c r="AY65" s="13">
        <f t="shared" si="9"/>
        <v>-20</v>
      </c>
      <c r="AZ65" s="46" t="str">
        <f t="shared" si="10"/>
        <v>- 13%</v>
      </c>
      <c r="BA65" s="37">
        <f t="shared" si="11"/>
        <v>-0.13377926421404682</v>
      </c>
      <c r="BB65" s="13"/>
    </row>
    <row r="66" spans="5:54" ht="11.45" customHeight="1" x14ac:dyDescent="0.15">
      <c r="E66" s="26"/>
      <c r="F66" s="26"/>
      <c r="G66" s="27" t="s">
        <v>12</v>
      </c>
      <c r="H66" s="27" t="s">
        <v>21</v>
      </c>
      <c r="I66" s="28">
        <v>1895</v>
      </c>
      <c r="J66" s="42">
        <v>922</v>
      </c>
      <c r="K66" s="29"/>
      <c r="L66" s="29">
        <f t="shared" si="0"/>
        <v>-973</v>
      </c>
      <c r="M66" s="45" t="str">
        <f t="shared" si="1"/>
        <v>- 51%</v>
      </c>
      <c r="N66" s="36">
        <f t="shared" si="2"/>
        <v>-0.51345646437994719</v>
      </c>
      <c r="O66" s="29"/>
      <c r="R66" s="26"/>
      <c r="S66" s="26"/>
      <c r="T66" s="27" t="s">
        <v>12</v>
      </c>
      <c r="U66" s="27" t="s">
        <v>21</v>
      </c>
      <c r="V66" s="28">
        <v>274.5</v>
      </c>
      <c r="W66" s="29">
        <v>113.5</v>
      </c>
      <c r="X66" s="28"/>
      <c r="Y66" s="29">
        <f t="shared" si="3"/>
        <v>-161</v>
      </c>
      <c r="Z66" s="45" t="str">
        <f t="shared" si="4"/>
        <v>- 59%</v>
      </c>
      <c r="AA66" s="36">
        <f t="shared" si="5"/>
        <v>-0.5865209471766849</v>
      </c>
      <c r="AB66" s="29"/>
      <c r="AE66" s="26"/>
      <c r="AF66" s="26"/>
      <c r="AG66" s="27" t="s">
        <v>12</v>
      </c>
      <c r="AH66" s="27" t="s">
        <v>21</v>
      </c>
      <c r="AI66" s="28">
        <v>557</v>
      </c>
      <c r="AJ66" s="29">
        <v>271</v>
      </c>
      <c r="AK66" s="28"/>
      <c r="AL66" s="29">
        <f t="shared" si="6"/>
        <v>-286</v>
      </c>
      <c r="AM66" s="45" t="str">
        <f t="shared" si="7"/>
        <v>- 51%</v>
      </c>
      <c r="AN66" s="36">
        <f t="shared" si="8"/>
        <v>-0.51346499102333931</v>
      </c>
      <c r="AO66" s="29"/>
      <c r="AR66" s="26"/>
      <c r="AS66" s="26"/>
      <c r="AT66" s="27" t="s">
        <v>12</v>
      </c>
      <c r="AU66" s="27" t="s">
        <v>21</v>
      </c>
      <c r="AV66" s="28">
        <v>464.5</v>
      </c>
      <c r="AW66" s="29">
        <v>234</v>
      </c>
      <c r="AX66" s="28"/>
      <c r="AY66" s="29">
        <f t="shared" si="9"/>
        <v>-230.5</v>
      </c>
      <c r="AZ66" s="45" t="str">
        <f t="shared" si="10"/>
        <v>- 50%</v>
      </c>
      <c r="BA66" s="36">
        <f t="shared" si="11"/>
        <v>-0.49623250807319697</v>
      </c>
      <c r="BB66" s="29"/>
    </row>
    <row r="67" spans="5:54" ht="11.45" customHeight="1" x14ac:dyDescent="0.15">
      <c r="E67" s="17"/>
      <c r="F67" s="17"/>
      <c r="G67" s="16" t="s">
        <v>13</v>
      </c>
      <c r="H67" s="16" t="s">
        <v>2</v>
      </c>
      <c r="I67" s="14">
        <v>1263.5</v>
      </c>
      <c r="J67" s="19">
        <v>778</v>
      </c>
      <c r="K67" s="13"/>
      <c r="L67" s="13">
        <f t="shared" si="0"/>
        <v>-485.5</v>
      </c>
      <c r="M67" s="46" t="str">
        <f t="shared" si="1"/>
        <v>- 38%</v>
      </c>
      <c r="N67" s="37">
        <f t="shared" si="2"/>
        <v>-0.38425009893153939</v>
      </c>
      <c r="O67" s="13"/>
      <c r="R67" s="17"/>
      <c r="S67" s="17"/>
      <c r="T67" s="16" t="s">
        <v>13</v>
      </c>
      <c r="U67" s="16" t="s">
        <v>2</v>
      </c>
      <c r="V67" s="14">
        <v>170.5</v>
      </c>
      <c r="W67" s="13">
        <v>81</v>
      </c>
      <c r="X67" s="14"/>
      <c r="Y67" s="13">
        <f t="shared" si="3"/>
        <v>-89.5</v>
      </c>
      <c r="Z67" s="46" t="str">
        <f t="shared" si="4"/>
        <v>- 52%</v>
      </c>
      <c r="AA67" s="37">
        <f t="shared" si="5"/>
        <v>-0.52492668621700878</v>
      </c>
      <c r="AB67" s="13"/>
      <c r="AE67" s="17"/>
      <c r="AF67" s="17"/>
      <c r="AG67" s="16" t="s">
        <v>13</v>
      </c>
      <c r="AH67" s="16" t="s">
        <v>2</v>
      </c>
      <c r="AI67" s="14">
        <v>345.5</v>
      </c>
      <c r="AJ67" s="13">
        <v>237.5</v>
      </c>
      <c r="AK67" s="14"/>
      <c r="AL67" s="13">
        <f t="shared" si="6"/>
        <v>-108</v>
      </c>
      <c r="AM67" s="46" t="str">
        <f t="shared" si="7"/>
        <v>- 31%</v>
      </c>
      <c r="AN67" s="37">
        <f t="shared" si="8"/>
        <v>-0.31259044862518087</v>
      </c>
      <c r="AO67" s="13"/>
      <c r="AR67" s="17"/>
      <c r="AS67" s="17"/>
      <c r="AT67" s="16" t="s">
        <v>13</v>
      </c>
      <c r="AU67" s="16" t="s">
        <v>2</v>
      </c>
      <c r="AV67" s="14">
        <v>331.5</v>
      </c>
      <c r="AW67" s="13">
        <v>209.5</v>
      </c>
      <c r="AX67" s="14"/>
      <c r="AY67" s="13">
        <f t="shared" si="9"/>
        <v>-122</v>
      </c>
      <c r="AZ67" s="46" t="str">
        <f t="shared" si="10"/>
        <v>- 37%</v>
      </c>
      <c r="BA67" s="37">
        <f t="shared" si="11"/>
        <v>-0.36802413273001511</v>
      </c>
      <c r="BB67" s="13"/>
    </row>
    <row r="68" spans="5:54" ht="11.45" customHeight="1" x14ac:dyDescent="0.15">
      <c r="E68" s="31"/>
      <c r="F68" s="31"/>
      <c r="G68" s="32" t="s">
        <v>15</v>
      </c>
      <c r="H68" s="32" t="s">
        <v>22</v>
      </c>
      <c r="I68" s="33">
        <v>3</v>
      </c>
      <c r="J68" s="43">
        <v>3.5</v>
      </c>
      <c r="K68" s="34"/>
      <c r="L68" s="34">
        <f t="shared" si="0"/>
        <v>0.5</v>
      </c>
      <c r="M68" s="47" t="str">
        <f t="shared" si="1"/>
        <v>+ 17%</v>
      </c>
      <c r="N68" s="38">
        <f t="shared" si="2"/>
        <v>0.16666666666666666</v>
      </c>
      <c r="O68" s="34"/>
      <c r="R68" s="31"/>
      <c r="S68" s="31"/>
      <c r="T68" s="32" t="s">
        <v>15</v>
      </c>
      <c r="U68" s="32" t="s">
        <v>22</v>
      </c>
      <c r="V68" s="33">
        <v>0</v>
      </c>
      <c r="W68" s="34">
        <v>0</v>
      </c>
      <c r="X68" s="33"/>
      <c r="Y68" s="34">
        <f t="shared" si="3"/>
        <v>0</v>
      </c>
      <c r="Z68" s="47" t="e">
        <f t="shared" si="4"/>
        <v>#DIV/0!</v>
      </c>
      <c r="AA68" s="38" t="e">
        <f t="shared" si="5"/>
        <v>#DIV/0!</v>
      </c>
      <c r="AB68" s="34"/>
      <c r="AE68" s="31"/>
      <c r="AF68" s="31"/>
      <c r="AG68" s="32" t="s">
        <v>15</v>
      </c>
      <c r="AH68" s="32" t="s">
        <v>22</v>
      </c>
      <c r="AI68" s="33">
        <v>0.5</v>
      </c>
      <c r="AJ68" s="34">
        <v>1.5</v>
      </c>
      <c r="AK68" s="33"/>
      <c r="AL68" s="34">
        <f t="shared" si="6"/>
        <v>1</v>
      </c>
      <c r="AM68" s="47" t="str">
        <f t="shared" si="7"/>
        <v>+ 200%</v>
      </c>
      <c r="AN68" s="38">
        <f t="shared" si="8"/>
        <v>2</v>
      </c>
      <c r="AO68" s="34"/>
      <c r="AR68" s="31"/>
      <c r="AS68" s="31"/>
      <c r="AT68" s="32" t="s">
        <v>15</v>
      </c>
      <c r="AU68" s="32" t="s">
        <v>22</v>
      </c>
      <c r="AV68" s="33">
        <v>0.5</v>
      </c>
      <c r="AW68" s="34">
        <v>1</v>
      </c>
      <c r="AX68" s="33"/>
      <c r="AY68" s="34">
        <f t="shared" si="9"/>
        <v>0.5</v>
      </c>
      <c r="AZ68" s="47" t="str">
        <f t="shared" si="10"/>
        <v>+ 100%</v>
      </c>
      <c r="BA68" s="38">
        <f t="shared" si="11"/>
        <v>1</v>
      </c>
      <c r="BB68" s="34"/>
    </row>
    <row r="69" spans="5:54" ht="11.45" customHeight="1" x14ac:dyDescent="0.15">
      <c r="E69" s="17" t="s">
        <v>15</v>
      </c>
      <c r="F69" s="17" t="s">
        <v>22</v>
      </c>
      <c r="G69" s="16" t="s">
        <v>7</v>
      </c>
      <c r="H69" s="16" t="s">
        <v>0</v>
      </c>
      <c r="I69" s="14">
        <v>344.5</v>
      </c>
      <c r="J69" s="19">
        <v>372.5</v>
      </c>
      <c r="K69" s="13"/>
      <c r="L69" s="13">
        <f t="shared" si="0"/>
        <v>28</v>
      </c>
      <c r="M69" s="46" t="str">
        <f t="shared" si="1"/>
        <v>+ 8%</v>
      </c>
      <c r="N69" s="39">
        <f t="shared" si="2"/>
        <v>8.1277213352685049E-2</v>
      </c>
      <c r="O69" s="13"/>
      <c r="R69" s="17" t="s">
        <v>15</v>
      </c>
      <c r="S69" s="17" t="s">
        <v>22</v>
      </c>
      <c r="T69" s="16" t="s">
        <v>7</v>
      </c>
      <c r="U69" s="16" t="s">
        <v>0</v>
      </c>
      <c r="V69" s="14">
        <v>59</v>
      </c>
      <c r="W69" s="13">
        <v>57</v>
      </c>
      <c r="X69" s="14"/>
      <c r="Y69" s="13">
        <f t="shared" si="3"/>
        <v>-2</v>
      </c>
      <c r="Z69" s="46" t="str">
        <f t="shared" si="4"/>
        <v>- 3%</v>
      </c>
      <c r="AA69" s="39">
        <f t="shared" si="5"/>
        <v>-3.3898305084745763E-2</v>
      </c>
      <c r="AB69" s="13"/>
      <c r="AE69" s="17" t="s">
        <v>15</v>
      </c>
      <c r="AF69" s="17" t="s">
        <v>22</v>
      </c>
      <c r="AG69" s="16" t="s">
        <v>7</v>
      </c>
      <c r="AH69" s="16" t="s">
        <v>0</v>
      </c>
      <c r="AI69" s="14">
        <v>105.5</v>
      </c>
      <c r="AJ69" s="13">
        <v>97</v>
      </c>
      <c r="AK69" s="14"/>
      <c r="AL69" s="13">
        <f t="shared" si="6"/>
        <v>-8.5</v>
      </c>
      <c r="AM69" s="46" t="str">
        <f t="shared" si="7"/>
        <v>- 8%</v>
      </c>
      <c r="AN69" s="39">
        <f t="shared" si="8"/>
        <v>-8.0568720379146919E-2</v>
      </c>
      <c r="AO69" s="13"/>
      <c r="AR69" s="17" t="s">
        <v>15</v>
      </c>
      <c r="AS69" s="17" t="s">
        <v>22</v>
      </c>
      <c r="AT69" s="16" t="s">
        <v>7</v>
      </c>
      <c r="AU69" s="16" t="s">
        <v>0</v>
      </c>
      <c r="AV69" s="14">
        <v>80</v>
      </c>
      <c r="AW69" s="13">
        <v>101.5</v>
      </c>
      <c r="AX69" s="14"/>
      <c r="AY69" s="13">
        <f t="shared" si="9"/>
        <v>21.5</v>
      </c>
      <c r="AZ69" s="46" t="str">
        <f t="shared" si="10"/>
        <v>+ 27%</v>
      </c>
      <c r="BA69" s="39">
        <f t="shared" si="11"/>
        <v>0.26874999999999999</v>
      </c>
      <c r="BB69" s="13"/>
    </row>
    <row r="70" spans="5:54" ht="11.45" customHeight="1" x14ac:dyDescent="0.15">
      <c r="E70" s="26"/>
      <c r="F70" s="26"/>
      <c r="G70" s="27" t="s">
        <v>12</v>
      </c>
      <c r="H70" s="27" t="s">
        <v>21</v>
      </c>
      <c r="I70" s="28">
        <v>128</v>
      </c>
      <c r="J70" s="42">
        <v>118</v>
      </c>
      <c r="K70" s="29"/>
      <c r="L70" s="29">
        <f t="shared" si="0"/>
        <v>-10</v>
      </c>
      <c r="M70" s="45" t="str">
        <f t="shared" si="1"/>
        <v>- 8%</v>
      </c>
      <c r="N70" s="36">
        <f t="shared" si="2"/>
        <v>-7.8125E-2</v>
      </c>
      <c r="O70" s="29"/>
      <c r="R70" s="26"/>
      <c r="S70" s="26"/>
      <c r="T70" s="27" t="s">
        <v>12</v>
      </c>
      <c r="U70" s="27" t="s">
        <v>21</v>
      </c>
      <c r="V70" s="28">
        <v>22.5</v>
      </c>
      <c r="W70" s="29">
        <v>30.5</v>
      </c>
      <c r="X70" s="28"/>
      <c r="Y70" s="29">
        <f t="shared" si="3"/>
        <v>8</v>
      </c>
      <c r="Z70" s="45" t="str">
        <f t="shared" si="4"/>
        <v>+ 36%</v>
      </c>
      <c r="AA70" s="36">
        <f t="shared" si="5"/>
        <v>0.35555555555555557</v>
      </c>
      <c r="AB70" s="29"/>
      <c r="AE70" s="26"/>
      <c r="AF70" s="26"/>
      <c r="AG70" s="27" t="s">
        <v>12</v>
      </c>
      <c r="AH70" s="27" t="s">
        <v>21</v>
      </c>
      <c r="AI70" s="28">
        <v>23.5</v>
      </c>
      <c r="AJ70" s="29">
        <v>31</v>
      </c>
      <c r="AK70" s="28"/>
      <c r="AL70" s="29">
        <f t="shared" si="6"/>
        <v>7.5</v>
      </c>
      <c r="AM70" s="45" t="str">
        <f t="shared" si="7"/>
        <v>+ 32%</v>
      </c>
      <c r="AN70" s="36">
        <f t="shared" si="8"/>
        <v>0.31914893617021278</v>
      </c>
      <c r="AO70" s="29"/>
      <c r="AR70" s="26"/>
      <c r="AS70" s="26"/>
      <c r="AT70" s="27" t="s">
        <v>12</v>
      </c>
      <c r="AU70" s="27" t="s">
        <v>21</v>
      </c>
      <c r="AV70" s="28">
        <v>28.5</v>
      </c>
      <c r="AW70" s="29">
        <v>25.5</v>
      </c>
      <c r="AX70" s="28"/>
      <c r="AY70" s="29">
        <f t="shared" si="9"/>
        <v>-3</v>
      </c>
      <c r="AZ70" s="45" t="str">
        <f t="shared" si="10"/>
        <v>- 11%</v>
      </c>
      <c r="BA70" s="36">
        <f t="shared" si="11"/>
        <v>-0.10526315789473684</v>
      </c>
      <c r="BB70" s="29"/>
    </row>
    <row r="71" spans="5:54" ht="11.45" customHeight="1" x14ac:dyDescent="0.15">
      <c r="E71" s="17"/>
      <c r="F71" s="17"/>
      <c r="G71" s="16" t="s">
        <v>14</v>
      </c>
      <c r="H71" s="16" t="s">
        <v>3</v>
      </c>
      <c r="I71" s="14">
        <v>3.5</v>
      </c>
      <c r="J71" s="19">
        <v>6</v>
      </c>
      <c r="K71" s="13"/>
      <c r="L71" s="13">
        <f t="shared" ref="L71:L76" si="12">J71-I71</f>
        <v>2.5</v>
      </c>
      <c r="M71" s="46" t="str">
        <f t="shared" ref="M71:M76" si="13">IF(ROUND((J71/I71)*100,0)&gt;100,"+ "&amp;ROUND((J71/I71)*100,0)-100&amp;"%",IF(ROUND((J71/I71)*100,0)&lt;100,"- "&amp;100-ROUND((J71/I71)*100,0)&amp;"%","o"))</f>
        <v>+ 71%</v>
      </c>
      <c r="N71" s="37">
        <f t="shared" ref="N71:N76" si="14">L71/I71</f>
        <v>0.7142857142857143</v>
      </c>
      <c r="O71" s="13"/>
      <c r="R71" s="17"/>
      <c r="S71" s="17"/>
      <c r="T71" s="16" t="s">
        <v>14</v>
      </c>
      <c r="U71" s="16" t="s">
        <v>3</v>
      </c>
      <c r="V71" s="14">
        <v>0</v>
      </c>
      <c r="W71" s="13">
        <v>0</v>
      </c>
      <c r="X71" s="14"/>
      <c r="Y71" s="13">
        <f t="shared" ref="Y71:Y76" si="15">W71-V71</f>
        <v>0</v>
      </c>
      <c r="Z71" s="46" t="e">
        <f t="shared" ref="Z71:Z76" si="16">IF(ROUND((W71/V71)*100,0)&gt;100,"+ "&amp;ROUND((W71/V71)*100,0)-100&amp;"%",IF(ROUND((W71/V71)*100,0)&lt;100,"- "&amp;100-ROUND((W71/V71)*100,0)&amp;"%","o"))</f>
        <v>#DIV/0!</v>
      </c>
      <c r="AA71" s="37" t="e">
        <f t="shared" ref="AA71:AA76" si="17">Y71/V71</f>
        <v>#DIV/0!</v>
      </c>
      <c r="AB71" s="13"/>
      <c r="AE71" s="17"/>
      <c r="AF71" s="17"/>
      <c r="AG71" s="16" t="s">
        <v>14</v>
      </c>
      <c r="AH71" s="16" t="s">
        <v>3</v>
      </c>
      <c r="AI71" s="14">
        <v>1.5</v>
      </c>
      <c r="AJ71" s="13">
        <v>2.5</v>
      </c>
      <c r="AK71" s="14"/>
      <c r="AL71" s="13">
        <f t="shared" ref="AL71:AL76" si="18">AJ71-AI71</f>
        <v>1</v>
      </c>
      <c r="AM71" s="46" t="str">
        <f t="shared" ref="AM71:AM76" si="19">IF(ROUND((AJ71/AI71)*100,0)&gt;100,"+ "&amp;ROUND((AJ71/AI71)*100,0)-100&amp;"%",IF(ROUND((AJ71/AI71)*100,0)&lt;100,"- "&amp;100-ROUND((AJ71/AI71)*100,0)&amp;"%","o"))</f>
        <v>+ 67%</v>
      </c>
      <c r="AN71" s="37">
        <f t="shared" ref="AN71:AN76" si="20">AL71/AI71</f>
        <v>0.66666666666666663</v>
      </c>
      <c r="AO71" s="13"/>
      <c r="AR71" s="17"/>
      <c r="AS71" s="17"/>
      <c r="AT71" s="16" t="s">
        <v>14</v>
      </c>
      <c r="AU71" s="16" t="s">
        <v>3</v>
      </c>
      <c r="AV71" s="14">
        <v>1</v>
      </c>
      <c r="AW71" s="13">
        <v>1.5</v>
      </c>
      <c r="AX71" s="14"/>
      <c r="AY71" s="13">
        <f t="shared" ref="AY71:AY76" si="21">AW71-AV71</f>
        <v>0.5</v>
      </c>
      <c r="AZ71" s="46" t="str">
        <f t="shared" ref="AZ71:AZ76" si="22">IF(ROUND((AW71/AV71)*100,0)&gt;100,"+ "&amp;ROUND((AW71/AV71)*100,0)-100&amp;"%",IF(ROUND((AW71/AV71)*100,0)&lt;100,"- "&amp;100-ROUND((AW71/AV71)*100,0)&amp;"%","o"))</f>
        <v>+ 50%</v>
      </c>
      <c r="BA71" s="37">
        <f t="shared" ref="BA71:BA76" si="23">AY71/AV71</f>
        <v>0.5</v>
      </c>
      <c r="BB71" s="13"/>
    </row>
    <row r="72" spans="5:54" ht="11.45" customHeight="1" x14ac:dyDescent="0.15">
      <c r="E72" s="31"/>
      <c r="F72" s="31"/>
      <c r="G72" s="32" t="s">
        <v>16</v>
      </c>
      <c r="H72" s="32" t="s">
        <v>23</v>
      </c>
      <c r="I72" s="33">
        <v>2618</v>
      </c>
      <c r="J72" s="43">
        <v>2546</v>
      </c>
      <c r="K72" s="34"/>
      <c r="L72" s="34">
        <f t="shared" si="12"/>
        <v>-72</v>
      </c>
      <c r="M72" s="47" t="str">
        <f t="shared" si="13"/>
        <v>- 3%</v>
      </c>
      <c r="N72" s="38">
        <f t="shared" si="14"/>
        <v>-2.7501909854851032E-2</v>
      </c>
      <c r="O72" s="34"/>
      <c r="R72" s="31"/>
      <c r="S72" s="31"/>
      <c r="T72" s="32" t="s">
        <v>16</v>
      </c>
      <c r="U72" s="32" t="s">
        <v>23</v>
      </c>
      <c r="V72" s="33">
        <v>379.5</v>
      </c>
      <c r="W72" s="34">
        <v>311</v>
      </c>
      <c r="X72" s="33"/>
      <c r="Y72" s="34">
        <f t="shared" si="15"/>
        <v>-68.5</v>
      </c>
      <c r="Z72" s="47" t="str">
        <f t="shared" si="16"/>
        <v>- 18%</v>
      </c>
      <c r="AA72" s="38">
        <f t="shared" si="17"/>
        <v>-0.18050065876152832</v>
      </c>
      <c r="AB72" s="34"/>
      <c r="AE72" s="31"/>
      <c r="AF72" s="31"/>
      <c r="AG72" s="32" t="s">
        <v>16</v>
      </c>
      <c r="AH72" s="32" t="s">
        <v>23</v>
      </c>
      <c r="AI72" s="33">
        <v>699.5</v>
      </c>
      <c r="AJ72" s="34">
        <v>737.5</v>
      </c>
      <c r="AK72" s="33"/>
      <c r="AL72" s="34">
        <f t="shared" si="18"/>
        <v>38</v>
      </c>
      <c r="AM72" s="47" t="str">
        <f t="shared" si="19"/>
        <v>+ 5%</v>
      </c>
      <c r="AN72" s="38">
        <f t="shared" si="20"/>
        <v>5.4324517512508934E-2</v>
      </c>
      <c r="AO72" s="34"/>
      <c r="AR72" s="31"/>
      <c r="AS72" s="31"/>
      <c r="AT72" s="32" t="s">
        <v>16</v>
      </c>
      <c r="AU72" s="32" t="s">
        <v>23</v>
      </c>
      <c r="AV72" s="33">
        <v>705</v>
      </c>
      <c r="AW72" s="34">
        <v>703</v>
      </c>
      <c r="AX72" s="33"/>
      <c r="AY72" s="34">
        <f t="shared" si="21"/>
        <v>-2</v>
      </c>
      <c r="AZ72" s="47" t="str">
        <f t="shared" si="22"/>
        <v>o</v>
      </c>
      <c r="BA72" s="38">
        <f t="shared" si="23"/>
        <v>-2.8368794326241137E-3</v>
      </c>
      <c r="BB72" s="34"/>
    </row>
    <row r="73" spans="5:54" ht="11.45" customHeight="1" x14ac:dyDescent="0.15">
      <c r="E73" s="17" t="s">
        <v>16</v>
      </c>
      <c r="F73" s="17" t="s">
        <v>23</v>
      </c>
      <c r="G73" s="16" t="s">
        <v>8</v>
      </c>
      <c r="H73" s="16" t="s">
        <v>18</v>
      </c>
      <c r="I73" s="14">
        <v>30.5</v>
      </c>
      <c r="J73" s="19">
        <v>42</v>
      </c>
      <c r="K73" s="13"/>
      <c r="L73" s="13">
        <f t="shared" si="12"/>
        <v>11.5</v>
      </c>
      <c r="M73" s="46" t="str">
        <f t="shared" si="13"/>
        <v>+ 38%</v>
      </c>
      <c r="N73" s="39">
        <f t="shared" si="14"/>
        <v>0.37704918032786883</v>
      </c>
      <c r="O73" s="13"/>
      <c r="R73" s="17" t="s">
        <v>16</v>
      </c>
      <c r="S73" s="17" t="s">
        <v>23</v>
      </c>
      <c r="T73" s="16" t="s">
        <v>8</v>
      </c>
      <c r="U73" s="16" t="s">
        <v>18</v>
      </c>
      <c r="V73" s="14">
        <v>5</v>
      </c>
      <c r="W73" s="13">
        <v>11</v>
      </c>
      <c r="X73" s="14"/>
      <c r="Y73" s="13">
        <f t="shared" si="15"/>
        <v>6</v>
      </c>
      <c r="Z73" s="46" t="str">
        <f t="shared" si="16"/>
        <v>+ 120%</v>
      </c>
      <c r="AA73" s="39">
        <f t="shared" si="17"/>
        <v>1.2</v>
      </c>
      <c r="AB73" s="13"/>
      <c r="AE73" s="17" t="s">
        <v>16</v>
      </c>
      <c r="AF73" s="17" t="s">
        <v>23</v>
      </c>
      <c r="AG73" s="16" t="s">
        <v>8</v>
      </c>
      <c r="AH73" s="16" t="s">
        <v>18</v>
      </c>
      <c r="AI73" s="14">
        <v>11</v>
      </c>
      <c r="AJ73" s="13">
        <v>10</v>
      </c>
      <c r="AK73" s="14"/>
      <c r="AL73" s="13">
        <f t="shared" si="18"/>
        <v>-1</v>
      </c>
      <c r="AM73" s="46" t="str">
        <f t="shared" si="19"/>
        <v>- 9%</v>
      </c>
      <c r="AN73" s="39">
        <f t="shared" si="20"/>
        <v>-9.0909090909090912E-2</v>
      </c>
      <c r="AO73" s="13"/>
      <c r="AR73" s="17" t="s">
        <v>16</v>
      </c>
      <c r="AS73" s="17" t="s">
        <v>23</v>
      </c>
      <c r="AT73" s="16" t="s">
        <v>8</v>
      </c>
      <c r="AU73" s="16" t="s">
        <v>18</v>
      </c>
      <c r="AV73" s="14">
        <v>3.5</v>
      </c>
      <c r="AW73" s="13">
        <v>11.5</v>
      </c>
      <c r="AX73" s="14"/>
      <c r="AY73" s="13">
        <f t="shared" si="21"/>
        <v>8</v>
      </c>
      <c r="AZ73" s="46" t="str">
        <f t="shared" si="22"/>
        <v>+ 229%</v>
      </c>
      <c r="BA73" s="39">
        <f t="shared" si="23"/>
        <v>2.2857142857142856</v>
      </c>
      <c r="BB73" s="13"/>
    </row>
    <row r="74" spans="5:54" ht="11.45" customHeight="1" x14ac:dyDescent="0.15">
      <c r="E74" s="26"/>
      <c r="F74" s="26"/>
      <c r="G74" s="27" t="s">
        <v>9</v>
      </c>
      <c r="H74" s="27" t="s">
        <v>1</v>
      </c>
      <c r="I74" s="28">
        <v>28</v>
      </c>
      <c r="J74" s="42">
        <v>30.5</v>
      </c>
      <c r="K74" s="29"/>
      <c r="L74" s="29">
        <f t="shared" si="12"/>
        <v>2.5</v>
      </c>
      <c r="M74" s="45" t="str">
        <f t="shared" si="13"/>
        <v>+ 9%</v>
      </c>
      <c r="N74" s="36">
        <f t="shared" si="14"/>
        <v>8.9285714285714288E-2</v>
      </c>
      <c r="O74" s="29"/>
      <c r="R74" s="26"/>
      <c r="S74" s="26"/>
      <c r="T74" s="27" t="s">
        <v>9</v>
      </c>
      <c r="U74" s="27" t="s">
        <v>1</v>
      </c>
      <c r="V74" s="28">
        <v>5.5</v>
      </c>
      <c r="W74" s="29">
        <v>4.5</v>
      </c>
      <c r="X74" s="28"/>
      <c r="Y74" s="29">
        <f t="shared" si="15"/>
        <v>-1</v>
      </c>
      <c r="Z74" s="45" t="str">
        <f t="shared" si="16"/>
        <v>- 18%</v>
      </c>
      <c r="AA74" s="36">
        <f t="shared" si="17"/>
        <v>-0.18181818181818182</v>
      </c>
      <c r="AB74" s="29"/>
      <c r="AE74" s="26"/>
      <c r="AF74" s="26"/>
      <c r="AG74" s="27" t="s">
        <v>9</v>
      </c>
      <c r="AH74" s="27" t="s">
        <v>1</v>
      </c>
      <c r="AI74" s="28">
        <v>6.5</v>
      </c>
      <c r="AJ74" s="29">
        <v>6.5</v>
      </c>
      <c r="AK74" s="28"/>
      <c r="AL74" s="29">
        <f t="shared" si="18"/>
        <v>0</v>
      </c>
      <c r="AM74" s="45" t="str">
        <f t="shared" si="19"/>
        <v>o</v>
      </c>
      <c r="AN74" s="36">
        <f t="shared" si="20"/>
        <v>0</v>
      </c>
      <c r="AO74" s="29"/>
      <c r="AR74" s="26"/>
      <c r="AS74" s="26"/>
      <c r="AT74" s="27" t="s">
        <v>9</v>
      </c>
      <c r="AU74" s="27" t="s">
        <v>1</v>
      </c>
      <c r="AV74" s="28">
        <v>4.5</v>
      </c>
      <c r="AW74" s="29">
        <v>9.5</v>
      </c>
      <c r="AX74" s="28"/>
      <c r="AY74" s="29">
        <f t="shared" si="21"/>
        <v>5</v>
      </c>
      <c r="AZ74" s="45" t="str">
        <f t="shared" si="22"/>
        <v>+ 111%</v>
      </c>
      <c r="BA74" s="36">
        <f t="shared" si="23"/>
        <v>1.1111111111111112</v>
      </c>
      <c r="BB74" s="29"/>
    </row>
    <row r="75" spans="5:54" ht="11.45" customHeight="1" x14ac:dyDescent="0.15">
      <c r="E75" s="17"/>
      <c r="F75" s="17"/>
      <c r="G75" s="16" t="s">
        <v>13</v>
      </c>
      <c r="H75" s="16" t="s">
        <v>2</v>
      </c>
      <c r="I75" s="14">
        <v>94.5</v>
      </c>
      <c r="J75" s="19">
        <v>119</v>
      </c>
      <c r="K75" s="13"/>
      <c r="L75" s="13">
        <f t="shared" si="12"/>
        <v>24.5</v>
      </c>
      <c r="M75" s="46" t="str">
        <f t="shared" si="13"/>
        <v>+ 26%</v>
      </c>
      <c r="N75" s="37">
        <f t="shared" si="14"/>
        <v>0.25925925925925924</v>
      </c>
      <c r="O75" s="13"/>
      <c r="R75" s="17"/>
      <c r="S75" s="17"/>
      <c r="T75" s="16" t="s">
        <v>13</v>
      </c>
      <c r="U75" s="16" t="s">
        <v>2</v>
      </c>
      <c r="V75" s="14">
        <v>9.5</v>
      </c>
      <c r="W75" s="13">
        <v>12.5</v>
      </c>
      <c r="X75" s="14"/>
      <c r="Y75" s="13">
        <f t="shared" si="15"/>
        <v>3</v>
      </c>
      <c r="Z75" s="46" t="str">
        <f t="shared" si="16"/>
        <v>+ 32%</v>
      </c>
      <c r="AA75" s="37">
        <f t="shared" si="17"/>
        <v>0.31578947368421051</v>
      </c>
      <c r="AB75" s="13"/>
      <c r="AE75" s="17"/>
      <c r="AF75" s="17"/>
      <c r="AG75" s="16" t="s">
        <v>13</v>
      </c>
      <c r="AH75" s="16" t="s">
        <v>2</v>
      </c>
      <c r="AI75" s="14">
        <v>30</v>
      </c>
      <c r="AJ75" s="13">
        <v>31</v>
      </c>
      <c r="AK75" s="14"/>
      <c r="AL75" s="13">
        <f t="shared" si="18"/>
        <v>1</v>
      </c>
      <c r="AM75" s="46" t="str">
        <f t="shared" si="19"/>
        <v>+ 3%</v>
      </c>
      <c r="AN75" s="37">
        <f t="shared" si="20"/>
        <v>3.3333333333333333E-2</v>
      </c>
      <c r="AO75" s="13"/>
      <c r="AR75" s="17"/>
      <c r="AS75" s="17"/>
      <c r="AT75" s="16" t="s">
        <v>13</v>
      </c>
      <c r="AU75" s="16" t="s">
        <v>2</v>
      </c>
      <c r="AV75" s="14">
        <v>25</v>
      </c>
      <c r="AW75" s="13">
        <v>29</v>
      </c>
      <c r="AX75" s="14"/>
      <c r="AY75" s="13">
        <f t="shared" si="21"/>
        <v>4</v>
      </c>
      <c r="AZ75" s="46" t="str">
        <f t="shared" si="22"/>
        <v>+ 16%</v>
      </c>
      <c r="BA75" s="37">
        <f t="shared" si="23"/>
        <v>0.16</v>
      </c>
      <c r="BB75" s="13"/>
    </row>
    <row r="76" spans="5:54" ht="11.45" customHeight="1" x14ac:dyDescent="0.15">
      <c r="E76" s="31"/>
      <c r="F76" s="31"/>
      <c r="G76" s="32" t="s">
        <v>15</v>
      </c>
      <c r="H76" s="32" t="s">
        <v>22</v>
      </c>
      <c r="I76" s="33">
        <v>2507</v>
      </c>
      <c r="J76" s="43">
        <v>2557</v>
      </c>
      <c r="K76" s="34"/>
      <c r="L76" s="34">
        <f t="shared" si="12"/>
        <v>50</v>
      </c>
      <c r="M76" s="47" t="str">
        <f t="shared" si="13"/>
        <v>+ 2%</v>
      </c>
      <c r="N76" s="38">
        <f t="shared" si="14"/>
        <v>1.994415636218588E-2</v>
      </c>
      <c r="O76" s="34"/>
      <c r="R76" s="31"/>
      <c r="S76" s="31"/>
      <c r="T76" s="32" t="s">
        <v>15</v>
      </c>
      <c r="U76" s="32" t="s">
        <v>22</v>
      </c>
      <c r="V76" s="33">
        <v>313.5</v>
      </c>
      <c r="W76" s="34">
        <v>278.5</v>
      </c>
      <c r="X76" s="33"/>
      <c r="Y76" s="34">
        <f t="shared" si="15"/>
        <v>-35</v>
      </c>
      <c r="Z76" s="47" t="str">
        <f t="shared" si="16"/>
        <v>- 11%</v>
      </c>
      <c r="AA76" s="38">
        <f t="shared" si="17"/>
        <v>-0.11164274322169059</v>
      </c>
      <c r="AB76" s="34"/>
      <c r="AE76" s="31"/>
      <c r="AF76" s="31"/>
      <c r="AG76" s="32" t="s">
        <v>15</v>
      </c>
      <c r="AH76" s="32" t="s">
        <v>22</v>
      </c>
      <c r="AI76" s="33">
        <v>768.5</v>
      </c>
      <c r="AJ76" s="34">
        <v>755.5</v>
      </c>
      <c r="AK76" s="33"/>
      <c r="AL76" s="34">
        <f t="shared" si="18"/>
        <v>-13</v>
      </c>
      <c r="AM76" s="47" t="str">
        <f t="shared" si="19"/>
        <v>- 2%</v>
      </c>
      <c r="AN76" s="38">
        <f t="shared" si="20"/>
        <v>-1.6916070266753416E-2</v>
      </c>
      <c r="AO76" s="34"/>
      <c r="AR76" s="31"/>
      <c r="AS76" s="31"/>
      <c r="AT76" s="32" t="s">
        <v>15</v>
      </c>
      <c r="AU76" s="32" t="s">
        <v>22</v>
      </c>
      <c r="AV76" s="33">
        <v>655</v>
      </c>
      <c r="AW76" s="34">
        <v>702.5</v>
      </c>
      <c r="AX76" s="33"/>
      <c r="AY76" s="34">
        <f t="shared" si="21"/>
        <v>47.5</v>
      </c>
      <c r="AZ76" s="47" t="str">
        <f t="shared" si="22"/>
        <v>+ 7%</v>
      </c>
      <c r="BA76" s="38">
        <f t="shared" si="23"/>
        <v>7.2519083969465645E-2</v>
      </c>
      <c r="BB76" s="34"/>
    </row>
    <row r="78" spans="5:54" ht="12" customHeight="1" x14ac:dyDescent="0.15">
      <c r="E78" s="5" t="s">
        <v>36</v>
      </c>
      <c r="R78" s="5" t="s">
        <v>36</v>
      </c>
      <c r="AE78" s="5" t="s">
        <v>36</v>
      </c>
      <c r="AR78" s="5" t="s">
        <v>36</v>
      </c>
    </row>
    <row r="79" spans="5:54" s="72" customFormat="1" ht="12" customHeight="1" x14ac:dyDescent="0.15">
      <c r="E79" s="91"/>
      <c r="F79" s="91"/>
      <c r="G79" s="91"/>
      <c r="H79" s="91"/>
      <c r="I79" s="92"/>
      <c r="J79" s="93"/>
      <c r="K79" s="94"/>
      <c r="L79" s="94"/>
      <c r="M79" s="94"/>
      <c r="N79" s="94"/>
      <c r="O79" s="94"/>
      <c r="R79" s="91"/>
      <c r="S79" s="91"/>
      <c r="T79" s="91"/>
      <c r="U79" s="91"/>
      <c r="V79" s="92"/>
      <c r="W79" s="93"/>
      <c r="X79" s="94"/>
      <c r="Y79" s="94"/>
      <c r="Z79" s="94"/>
      <c r="AA79" s="94"/>
      <c r="AB79" s="94"/>
      <c r="AE79" s="91"/>
      <c r="AF79" s="91"/>
      <c r="AG79" s="91"/>
      <c r="AH79" s="91"/>
      <c r="AI79" s="92"/>
      <c r="AJ79" s="93"/>
      <c r="AK79" s="94"/>
      <c r="AL79" s="94"/>
      <c r="AM79" s="94"/>
      <c r="AN79" s="94"/>
      <c r="AO79" s="94"/>
      <c r="AR79" s="91"/>
      <c r="AS79" s="91"/>
      <c r="AT79" s="91"/>
      <c r="AU79" s="91"/>
      <c r="AV79" s="92"/>
      <c r="AW79" s="93"/>
      <c r="AX79" s="94"/>
      <c r="AY79" s="94"/>
      <c r="AZ79" s="94"/>
      <c r="BA79" s="94"/>
      <c r="BB79" s="94"/>
    </row>
    <row r="80" spans="5:54" s="72" customFormat="1" ht="12" customHeight="1" x14ac:dyDescent="0.15">
      <c r="E80" s="78" t="s">
        <v>17</v>
      </c>
      <c r="F80" s="78"/>
      <c r="G80" s="78" t="s">
        <v>6</v>
      </c>
      <c r="H80" s="79"/>
      <c r="I80" s="80">
        <v>2011</v>
      </c>
      <c r="J80" s="81">
        <v>2016</v>
      </c>
      <c r="K80" s="82" t="s">
        <v>24</v>
      </c>
      <c r="L80" s="82"/>
      <c r="M80" s="82"/>
      <c r="N80" s="82"/>
      <c r="O80" s="82"/>
      <c r="R80" s="78" t="s">
        <v>17</v>
      </c>
      <c r="S80" s="78"/>
      <c r="T80" s="78" t="s">
        <v>6</v>
      </c>
      <c r="U80" s="79"/>
      <c r="V80" s="80">
        <v>2011</v>
      </c>
      <c r="W80" s="81">
        <v>2016</v>
      </c>
      <c r="X80" s="82" t="s">
        <v>24</v>
      </c>
      <c r="Y80" s="82"/>
      <c r="Z80" s="82"/>
      <c r="AA80" s="82"/>
      <c r="AB80" s="82"/>
      <c r="AE80" s="78" t="s">
        <v>17</v>
      </c>
      <c r="AF80" s="78"/>
      <c r="AG80" s="78" t="s">
        <v>6</v>
      </c>
      <c r="AH80" s="79"/>
      <c r="AI80" s="80">
        <v>2011</v>
      </c>
      <c r="AJ80" s="81">
        <v>2016</v>
      </c>
      <c r="AK80" s="82" t="s">
        <v>24</v>
      </c>
      <c r="AL80" s="82"/>
      <c r="AM80" s="82"/>
      <c r="AN80" s="82"/>
      <c r="AO80" s="82"/>
      <c r="AR80" s="78" t="s">
        <v>17</v>
      </c>
      <c r="AS80" s="78"/>
      <c r="AT80" s="78" t="s">
        <v>6</v>
      </c>
      <c r="AU80" s="79"/>
      <c r="AV80" s="80">
        <v>2011</v>
      </c>
      <c r="AW80" s="81">
        <v>2016</v>
      </c>
      <c r="AX80" s="82" t="s">
        <v>24</v>
      </c>
      <c r="AY80" s="82"/>
      <c r="AZ80" s="82"/>
      <c r="BA80" s="82"/>
      <c r="BB80" s="82"/>
    </row>
    <row r="81" spans="5:54" ht="12" customHeight="1" x14ac:dyDescent="0.15">
      <c r="E81" s="17" t="s">
        <v>7</v>
      </c>
      <c r="F81" s="17" t="s">
        <v>0</v>
      </c>
      <c r="G81" s="16" t="s">
        <v>12</v>
      </c>
      <c r="H81" s="16" t="s">
        <v>21</v>
      </c>
      <c r="I81" s="14">
        <v>10711.5</v>
      </c>
      <c r="J81" s="19">
        <v>12211.5</v>
      </c>
      <c r="K81" s="13"/>
      <c r="L81" s="13">
        <f t="shared" ref="L81:L85" si="24">J81-I81</f>
        <v>1500</v>
      </c>
      <c r="M81" s="46" t="str">
        <f t="shared" ref="M81:M85" si="25">IF(ROUND((J81/I81)*100,0)&gt;100,"+ "&amp;ROUND((J81/I81)*100,0)-100&amp;"%",IF(ROUND((J81/I81)*100,0)&lt;100,"- "&amp;100-ROUND((J81/I81)*100,0)&amp;"%","o"))</f>
        <v>+ 14%</v>
      </c>
      <c r="N81" s="39">
        <f t="shared" ref="N81:N85" si="26">L81/I81</f>
        <v>0.14003640946646129</v>
      </c>
      <c r="O81" s="13"/>
      <c r="R81" s="17" t="s">
        <v>8</v>
      </c>
      <c r="S81" s="17" t="s">
        <v>18</v>
      </c>
      <c r="T81" s="16" t="s">
        <v>12</v>
      </c>
      <c r="U81" s="16" t="s">
        <v>21</v>
      </c>
      <c r="V81" s="14">
        <v>167</v>
      </c>
      <c r="W81" s="19">
        <v>337.5</v>
      </c>
      <c r="X81" s="13"/>
      <c r="Y81" s="13">
        <f t="shared" ref="Y81:Y85" si="27">W81-V81</f>
        <v>170.5</v>
      </c>
      <c r="Z81" s="46" t="str">
        <f t="shared" ref="Z81:Z85" si="28">IF(ROUND((W81/V81)*100,0)&gt;100,"+ "&amp;ROUND((W81/V81)*100,0)-100&amp;"%",IF(ROUND((W81/V81)*100,0)&lt;100,"- "&amp;100-ROUND((W81/V81)*100,0)&amp;"%","o"))</f>
        <v>+ 102%</v>
      </c>
      <c r="AA81" s="39">
        <f t="shared" ref="AA81:AA85" si="29">Y81/V81</f>
        <v>1.0209580838323353</v>
      </c>
      <c r="AB81" s="13"/>
      <c r="AE81" s="17" t="s">
        <v>7</v>
      </c>
      <c r="AF81" s="17" t="s">
        <v>0</v>
      </c>
      <c r="AG81" s="16" t="s">
        <v>12</v>
      </c>
      <c r="AH81" s="16" t="s">
        <v>21</v>
      </c>
      <c r="AI81" s="14">
        <v>3019.5</v>
      </c>
      <c r="AJ81" s="19">
        <v>3592</v>
      </c>
      <c r="AK81" s="13"/>
      <c r="AL81" s="13">
        <f t="shared" ref="AL81:AL85" si="30">AJ81-AI81</f>
        <v>572.5</v>
      </c>
      <c r="AM81" s="46" t="str">
        <f t="shared" ref="AM81:AM85" si="31">IF(ROUND((AJ81/AI81)*100,0)&gt;100,"+ "&amp;ROUND((AJ81/AI81)*100,0)-100&amp;"%",IF(ROUND((AJ81/AI81)*100,0)&lt;100,"- "&amp;100-ROUND((AJ81/AI81)*100,0)&amp;"%","o"))</f>
        <v>+ 19%</v>
      </c>
      <c r="AN81" s="39">
        <f t="shared" ref="AN81:AN85" si="32">AL81/AI81</f>
        <v>0.18960092730584535</v>
      </c>
      <c r="AO81" s="13"/>
      <c r="AR81" s="17" t="s">
        <v>7</v>
      </c>
      <c r="AS81" s="17" t="s">
        <v>0</v>
      </c>
      <c r="AT81" s="16" t="s">
        <v>12</v>
      </c>
      <c r="AU81" s="16" t="s">
        <v>21</v>
      </c>
      <c r="AV81" s="14">
        <v>2939.5</v>
      </c>
      <c r="AW81" s="19">
        <v>3485.5</v>
      </c>
      <c r="AX81" s="13"/>
      <c r="AY81" s="13">
        <f t="shared" ref="AY81:AY85" si="33">AW81-AV81</f>
        <v>546</v>
      </c>
      <c r="AZ81" s="46" t="str">
        <f t="shared" ref="AZ81:AZ85" si="34">IF(ROUND((AW81/AV81)*100,0)&gt;100,"+ "&amp;ROUND((AW81/AV81)*100,0)-100&amp;"%",IF(ROUND((AW81/AV81)*100,0)&lt;100,"- "&amp;100-ROUND((AW81/AV81)*100,0)&amp;"%","o"))</f>
        <v>+ 19%</v>
      </c>
      <c r="BA81" s="39">
        <f t="shared" ref="BA81:BA85" si="35">AY81/AV81</f>
        <v>0.18574587514883484</v>
      </c>
      <c r="BB81" s="13"/>
    </row>
    <row r="82" spans="5:54" ht="12" customHeight="1" x14ac:dyDescent="0.15">
      <c r="E82" s="26" t="s">
        <v>8</v>
      </c>
      <c r="F82" s="26" t="s">
        <v>18</v>
      </c>
      <c r="G82" s="27" t="s">
        <v>12</v>
      </c>
      <c r="H82" s="27" t="s">
        <v>21</v>
      </c>
      <c r="I82" s="28">
        <v>989</v>
      </c>
      <c r="J82" s="42">
        <v>2079.5</v>
      </c>
      <c r="K82" s="29"/>
      <c r="L82" s="29">
        <f t="shared" si="24"/>
        <v>1090.5</v>
      </c>
      <c r="M82" s="45" t="str">
        <f t="shared" si="25"/>
        <v>+ 110%</v>
      </c>
      <c r="N82" s="36">
        <f t="shared" si="26"/>
        <v>1.10262891809909</v>
      </c>
      <c r="O82" s="29"/>
      <c r="R82" s="26" t="s">
        <v>14</v>
      </c>
      <c r="S82" s="26" t="s">
        <v>3</v>
      </c>
      <c r="T82" s="27" t="s">
        <v>12</v>
      </c>
      <c r="U82" s="27" t="s">
        <v>21</v>
      </c>
      <c r="V82" s="28">
        <v>274.5</v>
      </c>
      <c r="W82" s="42">
        <v>113.5</v>
      </c>
      <c r="X82" s="29"/>
      <c r="Y82" s="29">
        <f t="shared" si="27"/>
        <v>-161</v>
      </c>
      <c r="Z82" s="45" t="str">
        <f t="shared" si="28"/>
        <v>- 59%</v>
      </c>
      <c r="AA82" s="36">
        <f t="shared" si="29"/>
        <v>-0.5865209471766849</v>
      </c>
      <c r="AB82" s="29"/>
      <c r="AE82" s="26" t="s">
        <v>8</v>
      </c>
      <c r="AF82" s="26" t="s">
        <v>18</v>
      </c>
      <c r="AG82" s="27" t="s">
        <v>12</v>
      </c>
      <c r="AH82" s="27" t="s">
        <v>21</v>
      </c>
      <c r="AI82" s="28">
        <v>277</v>
      </c>
      <c r="AJ82" s="42">
        <v>591.5</v>
      </c>
      <c r="AK82" s="29"/>
      <c r="AL82" s="29">
        <f t="shared" si="30"/>
        <v>314.5</v>
      </c>
      <c r="AM82" s="45" t="str">
        <f t="shared" si="31"/>
        <v>+ 114%</v>
      </c>
      <c r="AN82" s="36">
        <f t="shared" si="32"/>
        <v>1.1353790613718411</v>
      </c>
      <c r="AO82" s="29"/>
      <c r="AR82" s="26" t="s">
        <v>12</v>
      </c>
      <c r="AS82" s="26" t="s">
        <v>21</v>
      </c>
      <c r="AT82" s="27" t="s">
        <v>7</v>
      </c>
      <c r="AU82" s="27" t="s">
        <v>0</v>
      </c>
      <c r="AV82" s="28">
        <v>3054</v>
      </c>
      <c r="AW82" s="42">
        <v>3424.5</v>
      </c>
      <c r="AX82" s="29"/>
      <c r="AY82" s="29">
        <f t="shared" si="33"/>
        <v>370.5</v>
      </c>
      <c r="AZ82" s="45" t="str">
        <f t="shared" si="34"/>
        <v>+ 12%</v>
      </c>
      <c r="BA82" s="36">
        <f t="shared" si="35"/>
        <v>0.12131630648330059</v>
      </c>
      <c r="BB82" s="29"/>
    </row>
    <row r="83" spans="5:54" ht="12" customHeight="1" x14ac:dyDescent="0.15">
      <c r="E83" s="17" t="s">
        <v>8</v>
      </c>
      <c r="F83" s="17" t="s">
        <v>18</v>
      </c>
      <c r="G83" s="16" t="s">
        <v>7</v>
      </c>
      <c r="H83" s="16" t="s">
        <v>0</v>
      </c>
      <c r="I83" s="14">
        <v>648.5</v>
      </c>
      <c r="J83" s="19">
        <v>1686.5</v>
      </c>
      <c r="K83" s="13"/>
      <c r="L83" s="13">
        <f t="shared" si="24"/>
        <v>1038</v>
      </c>
      <c r="M83" s="46" t="str">
        <f t="shared" si="25"/>
        <v>+ 160%</v>
      </c>
      <c r="N83" s="37">
        <f t="shared" si="26"/>
        <v>1.6006168080185041</v>
      </c>
      <c r="O83" s="13"/>
      <c r="R83" s="17" t="s">
        <v>8</v>
      </c>
      <c r="S83" s="17" t="s">
        <v>18</v>
      </c>
      <c r="T83" s="16" t="s">
        <v>7</v>
      </c>
      <c r="U83" s="16" t="s">
        <v>0</v>
      </c>
      <c r="V83" s="14">
        <v>115</v>
      </c>
      <c r="W83" s="19">
        <v>271.5</v>
      </c>
      <c r="X83" s="13"/>
      <c r="Y83" s="13">
        <f t="shared" si="27"/>
        <v>156.5</v>
      </c>
      <c r="Z83" s="46" t="str">
        <f t="shared" si="28"/>
        <v>+ 136%</v>
      </c>
      <c r="AA83" s="37">
        <f t="shared" si="29"/>
        <v>1.3608695652173912</v>
      </c>
      <c r="AB83" s="13"/>
      <c r="AE83" s="17" t="s">
        <v>14</v>
      </c>
      <c r="AF83" s="17" t="s">
        <v>3</v>
      </c>
      <c r="AG83" s="16" t="s">
        <v>12</v>
      </c>
      <c r="AH83" s="16" t="s">
        <v>21</v>
      </c>
      <c r="AI83" s="14">
        <v>557</v>
      </c>
      <c r="AJ83" s="19">
        <v>271</v>
      </c>
      <c r="AK83" s="13"/>
      <c r="AL83" s="13">
        <f t="shared" si="30"/>
        <v>-286</v>
      </c>
      <c r="AM83" s="46" t="str">
        <f t="shared" si="31"/>
        <v>- 51%</v>
      </c>
      <c r="AN83" s="37">
        <f t="shared" si="32"/>
        <v>-0.51346499102333931</v>
      </c>
      <c r="AO83" s="13"/>
      <c r="AR83" s="17" t="s">
        <v>8</v>
      </c>
      <c r="AS83" s="17" t="s">
        <v>18</v>
      </c>
      <c r="AT83" s="16" t="s">
        <v>12</v>
      </c>
      <c r="AU83" s="16" t="s">
        <v>21</v>
      </c>
      <c r="AV83" s="14">
        <v>257</v>
      </c>
      <c r="AW83" s="19">
        <v>549</v>
      </c>
      <c r="AX83" s="13"/>
      <c r="AY83" s="13">
        <f t="shared" si="33"/>
        <v>292</v>
      </c>
      <c r="AZ83" s="46" t="str">
        <f t="shared" si="34"/>
        <v>+ 114%</v>
      </c>
      <c r="BA83" s="37">
        <f t="shared" si="35"/>
        <v>1.1361867704280155</v>
      </c>
      <c r="BB83" s="13"/>
    </row>
    <row r="84" spans="5:54" ht="12" customHeight="1" x14ac:dyDescent="0.15">
      <c r="E84" s="26" t="s">
        <v>14</v>
      </c>
      <c r="F84" s="26" t="s">
        <v>3</v>
      </c>
      <c r="G84" s="27" t="s">
        <v>12</v>
      </c>
      <c r="H84" s="27" t="s">
        <v>21</v>
      </c>
      <c r="I84" s="28">
        <v>1895</v>
      </c>
      <c r="J84" s="42">
        <v>922</v>
      </c>
      <c r="K84" s="29"/>
      <c r="L84" s="29">
        <f t="shared" si="24"/>
        <v>-973</v>
      </c>
      <c r="M84" s="45" t="str">
        <f t="shared" si="25"/>
        <v>- 51%</v>
      </c>
      <c r="N84" s="36">
        <f t="shared" si="26"/>
        <v>-0.51345646437994719</v>
      </c>
      <c r="O84" s="29"/>
      <c r="R84" s="26" t="s">
        <v>13</v>
      </c>
      <c r="S84" s="26" t="s">
        <v>2</v>
      </c>
      <c r="T84" s="27" t="s">
        <v>14</v>
      </c>
      <c r="U84" s="27" t="s">
        <v>3</v>
      </c>
      <c r="V84" s="28">
        <v>205.5</v>
      </c>
      <c r="W84" s="42">
        <v>71.5</v>
      </c>
      <c r="X84" s="29"/>
      <c r="Y84" s="29">
        <f t="shared" si="27"/>
        <v>-134</v>
      </c>
      <c r="Z84" s="45" t="str">
        <f t="shared" si="28"/>
        <v>- 65%</v>
      </c>
      <c r="AA84" s="36">
        <f t="shared" si="29"/>
        <v>-0.65206812652068125</v>
      </c>
      <c r="AB84" s="29"/>
      <c r="AE84" s="26" t="s">
        <v>12</v>
      </c>
      <c r="AF84" s="26" t="s">
        <v>21</v>
      </c>
      <c r="AG84" s="27" t="s">
        <v>8</v>
      </c>
      <c r="AH84" s="27" t="s">
        <v>18</v>
      </c>
      <c r="AI84" s="28">
        <v>341</v>
      </c>
      <c r="AJ84" s="42">
        <v>622.5</v>
      </c>
      <c r="AK84" s="29"/>
      <c r="AL84" s="29">
        <f t="shared" si="30"/>
        <v>281.5</v>
      </c>
      <c r="AM84" s="45" t="str">
        <f t="shared" si="31"/>
        <v>+ 83%</v>
      </c>
      <c r="AN84" s="36">
        <f t="shared" si="32"/>
        <v>0.82551319648093846</v>
      </c>
      <c r="AO84" s="29"/>
      <c r="AR84" s="26" t="s">
        <v>14</v>
      </c>
      <c r="AS84" s="26" t="s">
        <v>3</v>
      </c>
      <c r="AT84" s="27" t="s">
        <v>12</v>
      </c>
      <c r="AU84" s="27" t="s">
        <v>21</v>
      </c>
      <c r="AV84" s="28">
        <v>464.5</v>
      </c>
      <c r="AW84" s="42">
        <v>234</v>
      </c>
      <c r="AX84" s="29"/>
      <c r="AY84" s="29">
        <f t="shared" si="33"/>
        <v>-230.5</v>
      </c>
      <c r="AZ84" s="45" t="str">
        <f t="shared" si="34"/>
        <v>- 50%</v>
      </c>
      <c r="BA84" s="36">
        <f t="shared" si="35"/>
        <v>-0.49623250807319697</v>
      </c>
      <c r="BB84" s="29"/>
    </row>
    <row r="85" spans="5:54" ht="12" customHeight="1" x14ac:dyDescent="0.15">
      <c r="E85" s="20" t="s">
        <v>7</v>
      </c>
      <c r="F85" s="20" t="s">
        <v>0</v>
      </c>
      <c r="G85" s="21" t="s">
        <v>8</v>
      </c>
      <c r="H85" s="21" t="s">
        <v>18</v>
      </c>
      <c r="I85" s="22">
        <v>681.5</v>
      </c>
      <c r="J85" s="24">
        <v>1484.5</v>
      </c>
      <c r="K85" s="23"/>
      <c r="L85" s="23">
        <f t="shared" si="24"/>
        <v>803</v>
      </c>
      <c r="M85" s="48" t="str">
        <f t="shared" si="25"/>
        <v>+ 118%</v>
      </c>
      <c r="N85" s="41">
        <f t="shared" si="26"/>
        <v>1.1782831988261189</v>
      </c>
      <c r="O85" s="23"/>
      <c r="R85" s="20" t="s">
        <v>13</v>
      </c>
      <c r="S85" s="20" t="s">
        <v>2</v>
      </c>
      <c r="T85" s="21" t="s">
        <v>8</v>
      </c>
      <c r="U85" s="21" t="s">
        <v>18</v>
      </c>
      <c r="V85" s="22">
        <v>527.5</v>
      </c>
      <c r="W85" s="24">
        <v>406.5</v>
      </c>
      <c r="X85" s="23"/>
      <c r="Y85" s="23">
        <f t="shared" si="27"/>
        <v>-121</v>
      </c>
      <c r="Z85" s="48" t="str">
        <f t="shared" si="28"/>
        <v>- 23%</v>
      </c>
      <c r="AA85" s="41">
        <f t="shared" si="29"/>
        <v>-0.22938388625592418</v>
      </c>
      <c r="AB85" s="23"/>
      <c r="AE85" s="20" t="s">
        <v>8</v>
      </c>
      <c r="AF85" s="20" t="s">
        <v>18</v>
      </c>
      <c r="AG85" s="21" t="s">
        <v>7</v>
      </c>
      <c r="AH85" s="21" t="s">
        <v>0</v>
      </c>
      <c r="AI85" s="22">
        <v>189</v>
      </c>
      <c r="AJ85" s="24">
        <v>446</v>
      </c>
      <c r="AK85" s="23"/>
      <c r="AL85" s="23">
        <f t="shared" si="30"/>
        <v>257</v>
      </c>
      <c r="AM85" s="48" t="str">
        <f t="shared" si="31"/>
        <v>+ 136%</v>
      </c>
      <c r="AN85" s="41">
        <f t="shared" si="32"/>
        <v>1.3597883597883598</v>
      </c>
      <c r="AO85" s="23"/>
      <c r="AR85" s="20" t="s">
        <v>7</v>
      </c>
      <c r="AS85" s="20" t="s">
        <v>0</v>
      </c>
      <c r="AT85" s="21" t="s">
        <v>8</v>
      </c>
      <c r="AU85" s="21" t="s">
        <v>18</v>
      </c>
      <c r="AV85" s="22">
        <v>194.5</v>
      </c>
      <c r="AW85" s="24">
        <v>395</v>
      </c>
      <c r="AX85" s="23"/>
      <c r="AY85" s="23">
        <f t="shared" si="33"/>
        <v>200.5</v>
      </c>
      <c r="AZ85" s="48" t="str">
        <f t="shared" si="34"/>
        <v>+ 103%</v>
      </c>
      <c r="BA85" s="41">
        <f t="shared" si="35"/>
        <v>1.0308483290488433</v>
      </c>
      <c r="BB85" s="23"/>
    </row>
  </sheetData>
  <mergeCells count="1">
    <mergeCell ref="A1:C1"/>
  </mergeCells>
  <conditionalFormatting sqref="N7:N76">
    <cfRule type="cellIs" dxfId="559" priority="36" operator="greaterThanOrEqual">
      <formula>0.1</formula>
    </cfRule>
    <cfRule type="cellIs" dxfId="558" priority="37" operator="between">
      <formula>0.05</formula>
      <formula>0.1</formula>
    </cfRule>
    <cfRule type="cellIs" dxfId="557" priority="38" operator="between">
      <formula>-0.05</formula>
      <formula>0.05</formula>
    </cfRule>
    <cfRule type="cellIs" dxfId="556" priority="39" operator="between">
      <formula>-0.05</formula>
      <formula>-0.1</formula>
    </cfRule>
    <cfRule type="cellIs" dxfId="555" priority="40" operator="lessThanOrEqual">
      <formula>-0.1</formula>
    </cfRule>
  </conditionalFormatting>
  <conditionalFormatting sqref="AA7:AA76">
    <cfRule type="cellIs" dxfId="554" priority="31" operator="greaterThanOrEqual">
      <formula>0.1</formula>
    </cfRule>
    <cfRule type="cellIs" dxfId="553" priority="32" operator="between">
      <formula>0.05</formula>
      <formula>0.1</formula>
    </cfRule>
    <cfRule type="cellIs" dxfId="552" priority="33" operator="between">
      <formula>-0.05</formula>
      <formula>0.05</formula>
    </cfRule>
    <cfRule type="cellIs" dxfId="551" priority="34" operator="between">
      <formula>-0.05</formula>
      <formula>-0.1</formula>
    </cfRule>
    <cfRule type="cellIs" dxfId="550" priority="35" operator="lessThanOrEqual">
      <formula>-0.1</formula>
    </cfRule>
  </conditionalFormatting>
  <conditionalFormatting sqref="AN7:AN76">
    <cfRule type="cellIs" dxfId="549" priority="26" operator="greaterThanOrEqual">
      <formula>0.1</formula>
    </cfRule>
    <cfRule type="cellIs" dxfId="548" priority="27" operator="between">
      <formula>0.05</formula>
      <formula>0.1</formula>
    </cfRule>
    <cfRule type="cellIs" dxfId="547" priority="28" operator="between">
      <formula>-0.05</formula>
      <formula>0.05</formula>
    </cfRule>
    <cfRule type="cellIs" dxfId="546" priority="29" operator="between">
      <formula>-0.05</formula>
      <formula>-0.1</formula>
    </cfRule>
    <cfRule type="cellIs" dxfId="545" priority="30" operator="lessThanOrEqual">
      <formula>-0.1</formula>
    </cfRule>
  </conditionalFormatting>
  <conditionalFormatting sqref="BA7:BA76">
    <cfRule type="cellIs" dxfId="544" priority="21" operator="greaterThanOrEqual">
      <formula>0.1</formula>
    </cfRule>
    <cfRule type="cellIs" dxfId="543" priority="22" operator="between">
      <formula>0.05</formula>
      <formula>0.1</formula>
    </cfRule>
    <cfRule type="cellIs" dxfId="542" priority="23" operator="between">
      <formula>-0.05</formula>
      <formula>0.05</formula>
    </cfRule>
    <cfRule type="cellIs" dxfId="541" priority="24" operator="between">
      <formula>-0.05</formula>
      <formula>-0.1</formula>
    </cfRule>
    <cfRule type="cellIs" dxfId="540" priority="25" operator="lessThanOrEqual">
      <formula>-0.1</formula>
    </cfRule>
  </conditionalFormatting>
  <conditionalFormatting sqref="N81:N85">
    <cfRule type="cellIs" dxfId="539" priority="16" operator="greaterThanOrEqual">
      <formula>0.1</formula>
    </cfRule>
    <cfRule type="cellIs" dxfId="538" priority="17" operator="between">
      <formula>0.05</formula>
      <formula>0.1</formula>
    </cfRule>
    <cfRule type="cellIs" dxfId="537" priority="18" operator="between">
      <formula>-0.05</formula>
      <formula>0.05</formula>
    </cfRule>
    <cfRule type="cellIs" dxfId="536" priority="19" operator="between">
      <formula>-0.05</formula>
      <formula>-0.1</formula>
    </cfRule>
    <cfRule type="cellIs" dxfId="535" priority="20" operator="lessThanOrEqual">
      <formula>-0.1</formula>
    </cfRule>
  </conditionalFormatting>
  <conditionalFormatting sqref="AA81:AA85">
    <cfRule type="cellIs" dxfId="534" priority="11" operator="greaterThanOrEqual">
      <formula>0.1</formula>
    </cfRule>
    <cfRule type="cellIs" dxfId="533" priority="12" operator="between">
      <formula>0.05</formula>
      <formula>0.1</formula>
    </cfRule>
    <cfRule type="cellIs" dxfId="532" priority="13" operator="between">
      <formula>-0.05</formula>
      <formula>0.05</formula>
    </cfRule>
    <cfRule type="cellIs" dxfId="531" priority="14" operator="between">
      <formula>-0.05</formula>
      <formula>-0.1</formula>
    </cfRule>
    <cfRule type="cellIs" dxfId="530" priority="15" operator="lessThanOrEqual">
      <formula>-0.1</formula>
    </cfRule>
  </conditionalFormatting>
  <conditionalFormatting sqref="AN81:AN85">
    <cfRule type="cellIs" dxfId="529" priority="6" operator="greaterThanOrEqual">
      <formula>0.1</formula>
    </cfRule>
    <cfRule type="cellIs" dxfId="528" priority="7" operator="between">
      <formula>0.05</formula>
      <formula>0.1</formula>
    </cfRule>
    <cfRule type="cellIs" dxfId="527" priority="8" operator="between">
      <formula>-0.05</formula>
      <formula>0.05</formula>
    </cfRule>
    <cfRule type="cellIs" dxfId="526" priority="9" operator="between">
      <formula>-0.05</formula>
      <formula>-0.1</formula>
    </cfRule>
    <cfRule type="cellIs" dxfId="525" priority="10" operator="lessThanOrEqual">
      <formula>-0.1</formula>
    </cfRule>
  </conditionalFormatting>
  <conditionalFormatting sqref="BA81:BA85">
    <cfRule type="cellIs" dxfId="524" priority="1" operator="greaterThanOrEqual">
      <formula>0.1</formula>
    </cfRule>
    <cfRule type="cellIs" dxfId="523" priority="2" operator="between">
      <formula>0.05</formula>
      <formula>0.1</formula>
    </cfRule>
    <cfRule type="cellIs" dxfId="522" priority="3" operator="between">
      <formula>-0.05</formula>
      <formula>0.05</formula>
    </cfRule>
    <cfRule type="cellIs" dxfId="521" priority="4" operator="between">
      <formula>-0.05</formula>
      <formula>-0.1</formula>
    </cfRule>
    <cfRule type="cellIs" dxfId="52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rowBreaks count="1" manualBreakCount="1">
    <brk id="44" max="55" man="1"/>
  </rowBreaks>
  <colBreaks count="3" manualBreakCount="3">
    <brk id="17" max="84" man="1"/>
    <brk id="30" max="84" man="1"/>
    <brk id="43" max="8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D85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10" width="7.83203125" style="5" customWidth="1"/>
    <col min="11" max="11" width="3.83203125" style="5" customWidth="1"/>
    <col min="12" max="13" width="7.83203125" style="5" customWidth="1"/>
    <col min="14" max="14" width="1" style="5" customWidth="1"/>
    <col min="15" max="15" width="3.83203125" style="5" customWidth="1"/>
    <col min="16" max="17" width="9.33203125" style="5"/>
    <col min="18" max="18" width="3.83203125" style="5" customWidth="1"/>
    <col min="19" max="19" width="11.5" style="5" bestFit="1" customWidth="1"/>
    <col min="20" max="20" width="3.83203125" style="5" customWidth="1"/>
    <col min="21" max="21" width="11.83203125" style="5" customWidth="1"/>
    <col min="22" max="23" width="7.83203125" style="5" customWidth="1"/>
    <col min="24" max="24" width="3.83203125" style="5" customWidth="1"/>
    <col min="25" max="26" width="7.83203125" style="5" customWidth="1"/>
    <col min="27" max="27" width="1" style="5" customWidth="1"/>
    <col min="28" max="28" width="3.83203125" style="5" customWidth="1"/>
    <col min="29" max="30" width="9.33203125" style="5"/>
    <col min="31" max="31" width="3.83203125" style="5" customWidth="1"/>
    <col min="32" max="32" width="11.5" style="5" bestFit="1" customWidth="1"/>
    <col min="33" max="33" width="3.83203125" style="5" customWidth="1"/>
    <col min="34" max="34" width="11.83203125" style="5" customWidth="1"/>
    <col min="35" max="36" width="7.83203125" style="5" customWidth="1"/>
    <col min="37" max="37" width="3.83203125" style="5" customWidth="1"/>
    <col min="38" max="39" width="7.83203125" style="5" customWidth="1"/>
    <col min="40" max="40" width="1" style="5" customWidth="1"/>
    <col min="41" max="41" width="3.83203125" style="5" customWidth="1"/>
    <col min="42" max="43" width="9.33203125" style="5"/>
    <col min="44" max="44" width="3.83203125" style="5" customWidth="1"/>
    <col min="45" max="45" width="11.5" style="5" bestFit="1" customWidth="1"/>
    <col min="46" max="46" width="3.83203125" style="5" customWidth="1"/>
    <col min="47" max="47" width="11.83203125" style="5" customWidth="1"/>
    <col min="48" max="49" width="7.83203125" style="5" customWidth="1"/>
    <col min="50" max="50" width="3.83203125" style="5" customWidth="1"/>
    <col min="51" max="52" width="7.83203125" style="5" customWidth="1"/>
    <col min="53" max="53" width="1" style="5" customWidth="1"/>
    <col min="54" max="54" width="3.83203125" style="5" customWidth="1"/>
    <col min="55" max="16384" width="9.33203125" style="5"/>
  </cols>
  <sheetData>
    <row r="1" spans="1:56" ht="24.95" customHeight="1" x14ac:dyDescent="0.15">
      <c r="A1" s="90" t="s">
        <v>60</v>
      </c>
      <c r="B1" s="90"/>
      <c r="C1" s="90"/>
      <c r="E1" s="8" t="s">
        <v>4</v>
      </c>
      <c r="F1" s="8"/>
      <c r="R1" s="8" t="s">
        <v>4</v>
      </c>
      <c r="S1" s="8"/>
      <c r="AE1" s="8" t="s">
        <v>4</v>
      </c>
      <c r="AF1" s="8"/>
      <c r="AR1" s="8" t="s">
        <v>4</v>
      </c>
      <c r="AS1" s="8"/>
    </row>
    <row r="2" spans="1:56" ht="20.100000000000001" customHeight="1" x14ac:dyDescent="0.15">
      <c r="A2" s="3" t="s">
        <v>5</v>
      </c>
      <c r="B2" s="1"/>
      <c r="C2" s="1"/>
      <c r="E2" s="4" t="s">
        <v>56</v>
      </c>
      <c r="F2" s="4"/>
      <c r="G2" s="9"/>
      <c r="H2" s="9"/>
      <c r="I2" s="6"/>
      <c r="J2" s="6"/>
      <c r="K2" s="6"/>
      <c r="L2" s="6"/>
      <c r="M2" s="6"/>
      <c r="N2" s="6"/>
      <c r="O2" s="6"/>
      <c r="R2" s="4" t="s">
        <v>56</v>
      </c>
      <c r="S2" s="4"/>
      <c r="T2" s="9"/>
      <c r="U2" s="9"/>
      <c r="V2" s="6"/>
      <c r="W2" s="6"/>
      <c r="X2" s="6"/>
      <c r="Y2" s="6"/>
      <c r="Z2" s="6"/>
      <c r="AA2" s="6"/>
      <c r="AB2" s="6"/>
      <c r="AE2" s="4" t="s">
        <v>56</v>
      </c>
      <c r="AF2" s="4"/>
      <c r="AG2" s="9"/>
      <c r="AH2" s="9"/>
      <c r="AI2" s="6"/>
      <c r="AJ2" s="6"/>
      <c r="AK2" s="6"/>
      <c r="AL2" s="6"/>
      <c r="AM2" s="6"/>
      <c r="AN2" s="6"/>
      <c r="AO2" s="6"/>
      <c r="AR2" s="4" t="s">
        <v>56</v>
      </c>
      <c r="AS2" s="4"/>
      <c r="AT2" s="9"/>
      <c r="AU2" s="9"/>
      <c r="AV2" s="6"/>
      <c r="AW2" s="6"/>
      <c r="AX2" s="6"/>
      <c r="AY2" s="6"/>
      <c r="AZ2" s="6"/>
      <c r="BA2" s="6"/>
      <c r="BB2" s="6"/>
    </row>
    <row r="3" spans="1:56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R3" s="4"/>
      <c r="S3" s="4"/>
      <c r="T3" s="9"/>
      <c r="U3" s="9"/>
      <c r="V3" s="6"/>
      <c r="W3" s="6"/>
      <c r="X3" s="6"/>
      <c r="Y3" s="6"/>
      <c r="Z3" s="6"/>
      <c r="AA3" s="6"/>
      <c r="AB3" s="6"/>
      <c r="AE3" s="4"/>
      <c r="AF3" s="4"/>
      <c r="AG3" s="9"/>
      <c r="AH3" s="9"/>
      <c r="AI3" s="6"/>
      <c r="AJ3" s="6"/>
      <c r="AK3" s="6"/>
      <c r="AL3" s="6"/>
      <c r="AM3" s="6"/>
      <c r="AN3" s="6"/>
      <c r="AO3" s="6"/>
      <c r="AR3" s="4"/>
      <c r="AS3" s="4"/>
      <c r="AT3" s="9"/>
      <c r="AU3" s="9"/>
      <c r="AV3" s="6"/>
      <c r="AW3" s="6"/>
      <c r="AX3" s="6"/>
      <c r="AY3" s="6"/>
      <c r="AZ3" s="6"/>
      <c r="BA3" s="6"/>
      <c r="BB3" s="6"/>
    </row>
    <row r="4" spans="1:56" ht="20.100000000000001" customHeight="1" x14ac:dyDescent="0.15">
      <c r="A4" s="3"/>
      <c r="B4" s="1"/>
      <c r="C4" s="1"/>
      <c r="E4" s="69" t="s">
        <v>47</v>
      </c>
      <c r="F4" s="69"/>
      <c r="G4" s="70"/>
      <c r="H4" s="70"/>
      <c r="I4" s="71"/>
      <c r="J4" s="71"/>
      <c r="K4" s="71"/>
      <c r="L4" s="71"/>
      <c r="M4" s="71"/>
      <c r="N4" s="71"/>
      <c r="O4" s="71"/>
      <c r="R4" s="69" t="s">
        <v>48</v>
      </c>
      <c r="S4" s="69"/>
      <c r="T4" s="70"/>
      <c r="U4" s="70"/>
      <c r="V4" s="71"/>
      <c r="W4" s="71"/>
      <c r="X4" s="71"/>
      <c r="Y4" s="71"/>
      <c r="Z4" s="71"/>
      <c r="AA4" s="71"/>
      <c r="AB4" s="71"/>
      <c r="AE4" s="69" t="s">
        <v>49</v>
      </c>
      <c r="AF4" s="69"/>
      <c r="AG4" s="70"/>
      <c r="AH4" s="70"/>
      <c r="AI4" s="71"/>
      <c r="AJ4" s="71"/>
      <c r="AK4" s="71"/>
      <c r="AL4" s="71"/>
      <c r="AM4" s="71"/>
      <c r="AN4" s="71"/>
      <c r="AO4" s="71"/>
      <c r="AR4" s="69" t="s">
        <v>50</v>
      </c>
      <c r="AS4" s="69"/>
      <c r="AT4" s="70"/>
      <c r="AU4" s="70"/>
      <c r="AV4" s="71"/>
      <c r="AW4" s="71"/>
      <c r="AX4" s="71"/>
      <c r="AY4" s="71"/>
      <c r="AZ4" s="71"/>
      <c r="BA4" s="71"/>
      <c r="BB4" s="71"/>
    </row>
    <row r="5" spans="1:56" s="72" customFormat="1" ht="11.45" customHeight="1" x14ac:dyDescent="0.15">
      <c r="E5" s="73"/>
      <c r="F5" s="73"/>
      <c r="G5" s="73"/>
      <c r="H5" s="73"/>
      <c r="I5" s="74"/>
      <c r="J5" s="75"/>
      <c r="K5" s="76"/>
      <c r="L5" s="76"/>
      <c r="M5" s="76"/>
      <c r="N5" s="76"/>
      <c r="O5" s="76"/>
      <c r="R5" s="73"/>
      <c r="S5" s="73"/>
      <c r="T5" s="73"/>
      <c r="U5" s="73"/>
      <c r="V5" s="74"/>
      <c r="W5" s="75"/>
      <c r="X5" s="76"/>
      <c r="Y5" s="76"/>
      <c r="Z5" s="76"/>
      <c r="AA5" s="76"/>
      <c r="AB5" s="76"/>
      <c r="AE5" s="73"/>
      <c r="AF5" s="73"/>
      <c r="AG5" s="73"/>
      <c r="AH5" s="73"/>
      <c r="AI5" s="74"/>
      <c r="AJ5" s="75"/>
      <c r="AK5" s="76"/>
      <c r="AL5" s="76"/>
      <c r="AM5" s="76"/>
      <c r="AN5" s="76"/>
      <c r="AO5" s="76"/>
      <c r="AR5" s="73"/>
      <c r="AS5" s="73"/>
      <c r="AT5" s="73"/>
      <c r="AU5" s="73"/>
      <c r="AV5" s="74"/>
      <c r="AW5" s="75"/>
      <c r="AX5" s="76"/>
      <c r="AY5" s="76"/>
      <c r="AZ5" s="76"/>
      <c r="BA5" s="76"/>
      <c r="BB5" s="76"/>
    </row>
    <row r="6" spans="1:56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0">
        <v>2011</v>
      </c>
      <c r="J6" s="81">
        <v>2016</v>
      </c>
      <c r="K6" s="82" t="s">
        <v>24</v>
      </c>
      <c r="L6" s="82"/>
      <c r="M6" s="82"/>
      <c r="N6" s="82"/>
      <c r="O6" s="82"/>
      <c r="R6" s="78" t="s">
        <v>17</v>
      </c>
      <c r="S6" s="78"/>
      <c r="T6" s="78" t="s">
        <v>6</v>
      </c>
      <c r="U6" s="79"/>
      <c r="V6" s="80">
        <v>2011</v>
      </c>
      <c r="W6" s="81">
        <v>2016</v>
      </c>
      <c r="X6" s="82" t="s">
        <v>24</v>
      </c>
      <c r="Y6" s="82"/>
      <c r="Z6" s="82"/>
      <c r="AA6" s="82"/>
      <c r="AB6" s="82"/>
      <c r="AE6" s="78" t="s">
        <v>17</v>
      </c>
      <c r="AF6" s="78"/>
      <c r="AG6" s="78" t="s">
        <v>6</v>
      </c>
      <c r="AH6" s="79"/>
      <c r="AI6" s="80">
        <v>2011</v>
      </c>
      <c r="AJ6" s="81">
        <v>2016</v>
      </c>
      <c r="AK6" s="82" t="s">
        <v>24</v>
      </c>
      <c r="AL6" s="82"/>
      <c r="AM6" s="82"/>
      <c r="AN6" s="82"/>
      <c r="AO6" s="82"/>
      <c r="AR6" s="78" t="s">
        <v>17</v>
      </c>
      <c r="AS6" s="78"/>
      <c r="AT6" s="78" t="s">
        <v>6</v>
      </c>
      <c r="AU6" s="79"/>
      <c r="AV6" s="80">
        <v>2011</v>
      </c>
      <c r="AW6" s="81">
        <v>2016</v>
      </c>
      <c r="AX6" s="82" t="s">
        <v>24</v>
      </c>
      <c r="AY6" s="82"/>
      <c r="AZ6" s="82"/>
      <c r="BA6" s="82"/>
      <c r="BB6" s="82"/>
    </row>
    <row r="7" spans="1:56" ht="11.45" customHeight="1" x14ac:dyDescent="0.15">
      <c r="A7" s="49" t="s">
        <v>30</v>
      </c>
      <c r="B7" s="50"/>
      <c r="C7" s="50"/>
      <c r="E7" s="10" t="s">
        <v>7</v>
      </c>
      <c r="F7" s="10" t="s">
        <v>0</v>
      </c>
      <c r="G7" s="11" t="s">
        <v>8</v>
      </c>
      <c r="H7" s="11" t="s">
        <v>18</v>
      </c>
      <c r="I7" s="14">
        <v>685</v>
      </c>
      <c r="J7" s="19">
        <v>1485</v>
      </c>
      <c r="K7" s="13"/>
      <c r="L7" s="13">
        <f t="shared" ref="L7:L70" si="0">J7-I7</f>
        <v>800</v>
      </c>
      <c r="M7" s="46" t="str">
        <f t="shared" ref="M7:M70" si="1">IF(ROUND((J7/I7)*100,0)&gt;100,"+ "&amp;ROUND((J7/I7)*100,0)-100&amp;"%",IF(ROUND((J7/I7)*100,0)&lt;100,"- "&amp;100-ROUND((J7/I7)*100,0)&amp;"%","o"))</f>
        <v>+ 117%</v>
      </c>
      <c r="N7" s="39">
        <f t="shared" ref="N7:N70" si="2">L7/I7</f>
        <v>1.167883211678832</v>
      </c>
      <c r="O7" s="13"/>
      <c r="R7" s="10" t="s">
        <v>7</v>
      </c>
      <c r="S7" s="10" t="s">
        <v>0</v>
      </c>
      <c r="T7" s="11" t="s">
        <v>8</v>
      </c>
      <c r="U7" s="11" t="s">
        <v>18</v>
      </c>
      <c r="V7" s="18">
        <v>36</v>
      </c>
      <c r="W7" s="12">
        <v>93.5</v>
      </c>
      <c r="X7" s="18"/>
      <c r="Y7" s="12">
        <f t="shared" ref="Y7:Y70" si="3">W7-V7</f>
        <v>57.5</v>
      </c>
      <c r="Z7" s="44" t="str">
        <f t="shared" ref="Z7:Z70" si="4">IF(ROUND((W7/V7)*100,0)&gt;100,"+ "&amp;ROUND((W7/V7)*100,0)-100&amp;"%",IF(ROUND((W7/V7)*100,0)&lt;100,"- "&amp;100-ROUND((W7/V7)*100,0)&amp;"%","o"))</f>
        <v>+ 160%</v>
      </c>
      <c r="AA7" s="35">
        <f t="shared" ref="AA7:AA70" si="5">Y7/V7</f>
        <v>1.5972222222222223</v>
      </c>
      <c r="AB7" s="12"/>
      <c r="AE7" s="10" t="s">
        <v>7</v>
      </c>
      <c r="AF7" s="10" t="s">
        <v>0</v>
      </c>
      <c r="AG7" s="11" t="s">
        <v>8</v>
      </c>
      <c r="AH7" s="11" t="s">
        <v>18</v>
      </c>
      <c r="AI7" s="18">
        <v>163</v>
      </c>
      <c r="AJ7" s="12">
        <v>380.5</v>
      </c>
      <c r="AK7" s="18"/>
      <c r="AL7" s="12">
        <f t="shared" ref="AL7:AL70" si="6">AJ7-AI7</f>
        <v>217.5</v>
      </c>
      <c r="AM7" s="44" t="str">
        <f t="shared" ref="AM7:AM70" si="7">IF(ROUND((AJ7/AI7)*100,0)&gt;100,"+ "&amp;ROUND((AJ7/AI7)*100,0)-100&amp;"%",IF(ROUND((AJ7/AI7)*100,0)&lt;100,"- "&amp;100-ROUND((AJ7/AI7)*100,0)&amp;"%","o"))</f>
        <v>+ 133%</v>
      </c>
      <c r="AN7" s="35">
        <f t="shared" ref="AN7:AN70" si="8">AL7/AI7</f>
        <v>1.334355828220859</v>
      </c>
      <c r="AO7" s="12"/>
      <c r="AR7" s="10" t="s">
        <v>7</v>
      </c>
      <c r="AS7" s="10" t="s">
        <v>0</v>
      </c>
      <c r="AT7" s="11" t="s">
        <v>8</v>
      </c>
      <c r="AU7" s="11" t="s">
        <v>18</v>
      </c>
      <c r="AV7" s="18">
        <v>225.5</v>
      </c>
      <c r="AW7" s="12">
        <v>477.5</v>
      </c>
      <c r="AX7" s="18"/>
      <c r="AY7" s="12">
        <f t="shared" ref="AY7:AY70" si="9">AW7-AV7</f>
        <v>252</v>
      </c>
      <c r="AZ7" s="44" t="str">
        <f t="shared" ref="AZ7:AZ70" si="10">IF(ROUND((AW7/AV7)*100,0)&gt;100,"+ "&amp;ROUND((AW7/AV7)*100,0)-100&amp;"%",IF(ROUND((AW7/AV7)*100,0)&lt;100,"- "&amp;100-ROUND((AW7/AV7)*100,0)&amp;"%","o"))</f>
        <v>+ 112%</v>
      </c>
      <c r="BA7" s="35">
        <f t="shared" ref="BA7:BA70" si="11">AY7/AV7</f>
        <v>1.1175166297117516</v>
      </c>
      <c r="BB7" s="12"/>
      <c r="BD7" s="25"/>
    </row>
    <row r="8" spans="1:56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28">
        <v>28.5</v>
      </c>
      <c r="J8" s="42">
        <v>170.5</v>
      </c>
      <c r="K8" s="29"/>
      <c r="L8" s="29">
        <f t="shared" si="0"/>
        <v>142</v>
      </c>
      <c r="M8" s="45" t="str">
        <f t="shared" si="1"/>
        <v>+ 498%</v>
      </c>
      <c r="N8" s="36">
        <f t="shared" si="2"/>
        <v>4.9824561403508776</v>
      </c>
      <c r="O8" s="29"/>
      <c r="R8" s="26"/>
      <c r="S8" s="26"/>
      <c r="T8" s="27" t="s">
        <v>9</v>
      </c>
      <c r="U8" s="27" t="s">
        <v>1</v>
      </c>
      <c r="V8" s="28">
        <v>0</v>
      </c>
      <c r="W8" s="29">
        <v>8</v>
      </c>
      <c r="X8" s="28"/>
      <c r="Y8" s="29">
        <f t="shared" si="3"/>
        <v>8</v>
      </c>
      <c r="Z8" s="45" t="s">
        <v>51</v>
      </c>
      <c r="AA8" s="52" t="e">
        <f>Y8/V8</f>
        <v>#DIV/0!</v>
      </c>
      <c r="AB8" s="29"/>
      <c r="AE8" s="26"/>
      <c r="AF8" s="26"/>
      <c r="AG8" s="27" t="s">
        <v>9</v>
      </c>
      <c r="AH8" s="27" t="s">
        <v>1</v>
      </c>
      <c r="AI8" s="28">
        <v>5</v>
      </c>
      <c r="AJ8" s="29">
        <v>40</v>
      </c>
      <c r="AK8" s="28"/>
      <c r="AL8" s="29">
        <f t="shared" si="6"/>
        <v>35</v>
      </c>
      <c r="AM8" s="45" t="str">
        <f t="shared" si="7"/>
        <v>+ 700%</v>
      </c>
      <c r="AN8" s="36">
        <f t="shared" si="8"/>
        <v>7</v>
      </c>
      <c r="AO8" s="29"/>
      <c r="AR8" s="26"/>
      <c r="AS8" s="26"/>
      <c r="AT8" s="27" t="s">
        <v>9</v>
      </c>
      <c r="AU8" s="27" t="s">
        <v>1</v>
      </c>
      <c r="AV8" s="28">
        <v>14.5</v>
      </c>
      <c r="AW8" s="29">
        <v>58.5</v>
      </c>
      <c r="AX8" s="28"/>
      <c r="AY8" s="29">
        <f t="shared" si="9"/>
        <v>44</v>
      </c>
      <c r="AZ8" s="45" t="str">
        <f t="shared" si="10"/>
        <v>+ 303%</v>
      </c>
      <c r="BA8" s="36">
        <f t="shared" si="11"/>
        <v>3.0344827586206895</v>
      </c>
      <c r="BB8" s="29"/>
    </row>
    <row r="9" spans="1:56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14">
        <v>12</v>
      </c>
      <c r="J9" s="19">
        <v>29</v>
      </c>
      <c r="K9" s="13"/>
      <c r="L9" s="13">
        <f t="shared" si="0"/>
        <v>17</v>
      </c>
      <c r="M9" s="46" t="str">
        <f t="shared" si="1"/>
        <v>+ 142%</v>
      </c>
      <c r="N9" s="37">
        <f t="shared" si="2"/>
        <v>1.4166666666666667</v>
      </c>
      <c r="O9" s="13"/>
      <c r="R9" s="15"/>
      <c r="S9" s="15"/>
      <c r="T9" s="16" t="s">
        <v>10</v>
      </c>
      <c r="U9" s="16" t="s">
        <v>19</v>
      </c>
      <c r="V9" s="14">
        <v>1</v>
      </c>
      <c r="W9" s="13">
        <v>3.5</v>
      </c>
      <c r="X9" s="14"/>
      <c r="Y9" s="13">
        <f t="shared" si="3"/>
        <v>2.5</v>
      </c>
      <c r="Z9" s="46" t="str">
        <f t="shared" si="4"/>
        <v>+ 250%</v>
      </c>
      <c r="AA9" s="37">
        <f t="shared" si="5"/>
        <v>2.5</v>
      </c>
      <c r="AB9" s="13"/>
      <c r="AE9" s="15"/>
      <c r="AF9" s="15"/>
      <c r="AG9" s="16" t="s">
        <v>10</v>
      </c>
      <c r="AH9" s="16" t="s">
        <v>19</v>
      </c>
      <c r="AI9" s="14">
        <v>2</v>
      </c>
      <c r="AJ9" s="13">
        <v>6.5</v>
      </c>
      <c r="AK9" s="14"/>
      <c r="AL9" s="13">
        <f t="shared" si="6"/>
        <v>4.5</v>
      </c>
      <c r="AM9" s="46" t="str">
        <f t="shared" si="7"/>
        <v>+ 225%</v>
      </c>
      <c r="AN9" s="37">
        <f t="shared" si="8"/>
        <v>2.25</v>
      </c>
      <c r="AO9" s="13"/>
      <c r="AR9" s="15"/>
      <c r="AS9" s="15"/>
      <c r="AT9" s="16" t="s">
        <v>10</v>
      </c>
      <c r="AU9" s="16" t="s">
        <v>19</v>
      </c>
      <c r="AV9" s="14">
        <v>3.5</v>
      </c>
      <c r="AW9" s="13">
        <v>8.5</v>
      </c>
      <c r="AX9" s="14"/>
      <c r="AY9" s="13">
        <f t="shared" si="9"/>
        <v>5</v>
      </c>
      <c r="AZ9" s="46" t="str">
        <f t="shared" si="10"/>
        <v>+ 143%</v>
      </c>
      <c r="BA9" s="37">
        <f t="shared" si="11"/>
        <v>1.4285714285714286</v>
      </c>
      <c r="BB9" s="13"/>
    </row>
    <row r="10" spans="1:56" ht="11.45" customHeight="1" x14ac:dyDescent="0.15">
      <c r="A10" s="2" t="s">
        <v>32</v>
      </c>
      <c r="B10" s="1"/>
      <c r="E10" s="30"/>
      <c r="F10" s="30"/>
      <c r="G10" s="27" t="s">
        <v>11</v>
      </c>
      <c r="H10" s="27" t="s">
        <v>20</v>
      </c>
      <c r="I10" s="28">
        <v>162</v>
      </c>
      <c r="J10" s="42">
        <v>234</v>
      </c>
      <c r="K10" s="29"/>
      <c r="L10" s="29">
        <f t="shared" si="0"/>
        <v>72</v>
      </c>
      <c r="M10" s="45" t="str">
        <f t="shared" si="1"/>
        <v>+ 44%</v>
      </c>
      <c r="N10" s="36">
        <f t="shared" si="2"/>
        <v>0.44444444444444442</v>
      </c>
      <c r="O10" s="29"/>
      <c r="R10" s="30"/>
      <c r="S10" s="30"/>
      <c r="T10" s="27" t="s">
        <v>11</v>
      </c>
      <c r="U10" s="27" t="s">
        <v>20</v>
      </c>
      <c r="V10" s="28">
        <v>8</v>
      </c>
      <c r="W10" s="29">
        <v>9</v>
      </c>
      <c r="X10" s="28"/>
      <c r="Y10" s="29">
        <f t="shared" si="3"/>
        <v>1</v>
      </c>
      <c r="Z10" s="45" t="str">
        <f t="shared" si="4"/>
        <v>+ 13%</v>
      </c>
      <c r="AA10" s="36">
        <f t="shared" si="5"/>
        <v>0.125</v>
      </c>
      <c r="AB10" s="29"/>
      <c r="AE10" s="30"/>
      <c r="AF10" s="30"/>
      <c r="AG10" s="27" t="s">
        <v>11</v>
      </c>
      <c r="AH10" s="27" t="s">
        <v>20</v>
      </c>
      <c r="AI10" s="28">
        <v>36.5</v>
      </c>
      <c r="AJ10" s="29">
        <v>54</v>
      </c>
      <c r="AK10" s="28"/>
      <c r="AL10" s="29">
        <f t="shared" si="6"/>
        <v>17.5</v>
      </c>
      <c r="AM10" s="45" t="str">
        <f t="shared" si="7"/>
        <v>+ 48%</v>
      </c>
      <c r="AN10" s="36">
        <f t="shared" si="8"/>
        <v>0.47945205479452052</v>
      </c>
      <c r="AO10" s="29"/>
      <c r="AR10" s="30"/>
      <c r="AS10" s="30"/>
      <c r="AT10" s="27" t="s">
        <v>11</v>
      </c>
      <c r="AU10" s="27" t="s">
        <v>20</v>
      </c>
      <c r="AV10" s="28">
        <v>45.5</v>
      </c>
      <c r="AW10" s="29">
        <v>82.5</v>
      </c>
      <c r="AX10" s="28"/>
      <c r="AY10" s="29">
        <f t="shared" si="9"/>
        <v>37</v>
      </c>
      <c r="AZ10" s="45" t="str">
        <f t="shared" si="10"/>
        <v>+ 81%</v>
      </c>
      <c r="BA10" s="36">
        <f t="shared" si="11"/>
        <v>0.81318681318681318</v>
      </c>
      <c r="BB10" s="29"/>
    </row>
    <row r="11" spans="1:56" ht="11.45" customHeight="1" x14ac:dyDescent="0.15">
      <c r="A11" s="2" t="s">
        <v>33</v>
      </c>
      <c r="B11" s="1"/>
      <c r="E11" s="17"/>
      <c r="F11" s="17"/>
      <c r="G11" s="16" t="s">
        <v>12</v>
      </c>
      <c r="H11" s="16" t="s">
        <v>21</v>
      </c>
      <c r="I11" s="14">
        <v>7090</v>
      </c>
      <c r="J11" s="19">
        <v>8318.5</v>
      </c>
      <c r="K11" s="13"/>
      <c r="L11" s="13">
        <f t="shared" si="0"/>
        <v>1228.5</v>
      </c>
      <c r="M11" s="46" t="str">
        <f t="shared" si="1"/>
        <v>+ 17%</v>
      </c>
      <c r="N11" s="37">
        <f t="shared" si="2"/>
        <v>0.17327221438645982</v>
      </c>
      <c r="O11" s="13"/>
      <c r="R11" s="17"/>
      <c r="S11" s="17"/>
      <c r="T11" s="16" t="s">
        <v>12</v>
      </c>
      <c r="U11" s="16" t="s">
        <v>21</v>
      </c>
      <c r="V11" s="14">
        <v>598</v>
      </c>
      <c r="W11" s="13">
        <v>759.5</v>
      </c>
      <c r="X11" s="14"/>
      <c r="Y11" s="13">
        <f t="shared" si="3"/>
        <v>161.5</v>
      </c>
      <c r="Z11" s="46" t="str">
        <f t="shared" si="4"/>
        <v>+ 27%</v>
      </c>
      <c r="AA11" s="37">
        <f t="shared" si="5"/>
        <v>0.27006688963210701</v>
      </c>
      <c r="AB11" s="13"/>
      <c r="AE11" s="17"/>
      <c r="AF11" s="17"/>
      <c r="AG11" s="16" t="s">
        <v>12</v>
      </c>
      <c r="AH11" s="16" t="s">
        <v>21</v>
      </c>
      <c r="AI11" s="14">
        <v>1950.5</v>
      </c>
      <c r="AJ11" s="13">
        <v>2266</v>
      </c>
      <c r="AK11" s="14"/>
      <c r="AL11" s="13">
        <f t="shared" si="6"/>
        <v>315.5</v>
      </c>
      <c r="AM11" s="46" t="str">
        <f t="shared" si="7"/>
        <v>+ 16%</v>
      </c>
      <c r="AN11" s="37">
        <f t="shared" si="8"/>
        <v>0.16175339656498333</v>
      </c>
      <c r="AO11" s="13"/>
      <c r="AR11" s="17"/>
      <c r="AS11" s="17"/>
      <c r="AT11" s="16" t="s">
        <v>12</v>
      </c>
      <c r="AU11" s="16" t="s">
        <v>21</v>
      </c>
      <c r="AV11" s="14">
        <v>1867</v>
      </c>
      <c r="AW11" s="13">
        <v>2308</v>
      </c>
      <c r="AX11" s="14"/>
      <c r="AY11" s="13">
        <f t="shared" si="9"/>
        <v>441</v>
      </c>
      <c r="AZ11" s="46" t="str">
        <f t="shared" si="10"/>
        <v>+ 24%</v>
      </c>
      <c r="BA11" s="37">
        <f t="shared" si="11"/>
        <v>0.23620782003213711</v>
      </c>
      <c r="BB11" s="13"/>
    </row>
    <row r="12" spans="1:56" ht="11.45" customHeight="1" x14ac:dyDescent="0.15">
      <c r="A12" s="2" t="s">
        <v>34</v>
      </c>
      <c r="B12" s="1"/>
      <c r="E12" s="26"/>
      <c r="F12" s="26"/>
      <c r="G12" s="27" t="s">
        <v>13</v>
      </c>
      <c r="H12" s="27" t="s">
        <v>2</v>
      </c>
      <c r="I12" s="28">
        <v>285.5</v>
      </c>
      <c r="J12" s="42">
        <v>437.5</v>
      </c>
      <c r="K12" s="29"/>
      <c r="L12" s="29">
        <f t="shared" si="0"/>
        <v>152</v>
      </c>
      <c r="M12" s="45" t="str">
        <f t="shared" si="1"/>
        <v>+ 53%</v>
      </c>
      <c r="N12" s="36">
        <f t="shared" si="2"/>
        <v>0.53239929947460596</v>
      </c>
      <c r="O12" s="29"/>
      <c r="R12" s="26"/>
      <c r="S12" s="26"/>
      <c r="T12" s="27" t="s">
        <v>13</v>
      </c>
      <c r="U12" s="27" t="s">
        <v>2</v>
      </c>
      <c r="V12" s="28">
        <v>18.5</v>
      </c>
      <c r="W12" s="29">
        <v>26.5</v>
      </c>
      <c r="X12" s="28"/>
      <c r="Y12" s="29">
        <f t="shared" si="3"/>
        <v>8</v>
      </c>
      <c r="Z12" s="45" t="str">
        <f t="shared" si="4"/>
        <v>+ 43%</v>
      </c>
      <c r="AA12" s="36">
        <f t="shared" si="5"/>
        <v>0.43243243243243246</v>
      </c>
      <c r="AB12" s="29"/>
      <c r="AE12" s="26"/>
      <c r="AF12" s="26"/>
      <c r="AG12" s="27" t="s">
        <v>13</v>
      </c>
      <c r="AH12" s="27" t="s">
        <v>2</v>
      </c>
      <c r="AI12" s="28">
        <v>88.5</v>
      </c>
      <c r="AJ12" s="29">
        <v>114.5</v>
      </c>
      <c r="AK12" s="28"/>
      <c r="AL12" s="29">
        <f t="shared" si="6"/>
        <v>26</v>
      </c>
      <c r="AM12" s="45" t="str">
        <f t="shared" si="7"/>
        <v>+ 29%</v>
      </c>
      <c r="AN12" s="36">
        <f t="shared" si="8"/>
        <v>0.29378531073446329</v>
      </c>
      <c r="AO12" s="29"/>
      <c r="AR12" s="26"/>
      <c r="AS12" s="26"/>
      <c r="AT12" s="27" t="s">
        <v>13</v>
      </c>
      <c r="AU12" s="27" t="s">
        <v>2</v>
      </c>
      <c r="AV12" s="28">
        <v>80.5</v>
      </c>
      <c r="AW12" s="29">
        <v>150</v>
      </c>
      <c r="AX12" s="28"/>
      <c r="AY12" s="29">
        <f t="shared" si="9"/>
        <v>69.5</v>
      </c>
      <c r="AZ12" s="45" t="str">
        <f t="shared" si="10"/>
        <v>+ 86%</v>
      </c>
      <c r="BA12" s="36">
        <f t="shared" si="11"/>
        <v>0.86335403726708071</v>
      </c>
      <c r="BB12" s="29"/>
    </row>
    <row r="13" spans="1:56" ht="11.45" customHeight="1" x14ac:dyDescent="0.15">
      <c r="A13" s="2" t="s">
        <v>35</v>
      </c>
      <c r="B13" s="1"/>
      <c r="E13" s="17"/>
      <c r="F13" s="17"/>
      <c r="G13" s="16" t="s">
        <v>14</v>
      </c>
      <c r="H13" s="16" t="s">
        <v>3</v>
      </c>
      <c r="I13" s="14">
        <v>131</v>
      </c>
      <c r="J13" s="19">
        <v>185</v>
      </c>
      <c r="K13" s="13"/>
      <c r="L13" s="13">
        <f t="shared" si="0"/>
        <v>54</v>
      </c>
      <c r="M13" s="46" t="str">
        <f t="shared" si="1"/>
        <v>+ 41%</v>
      </c>
      <c r="N13" s="37">
        <f t="shared" si="2"/>
        <v>0.41221374045801529</v>
      </c>
      <c r="O13" s="13"/>
      <c r="R13" s="17"/>
      <c r="S13" s="17"/>
      <c r="T13" s="16" t="s">
        <v>14</v>
      </c>
      <c r="U13" s="16" t="s">
        <v>3</v>
      </c>
      <c r="V13" s="14">
        <v>10</v>
      </c>
      <c r="W13" s="13">
        <v>23.5</v>
      </c>
      <c r="X13" s="14"/>
      <c r="Y13" s="13">
        <f t="shared" si="3"/>
        <v>13.5</v>
      </c>
      <c r="Z13" s="46" t="str">
        <f t="shared" si="4"/>
        <v>+ 135%</v>
      </c>
      <c r="AA13" s="37">
        <f t="shared" si="5"/>
        <v>1.35</v>
      </c>
      <c r="AB13" s="13"/>
      <c r="AE13" s="17"/>
      <c r="AF13" s="17"/>
      <c r="AG13" s="16" t="s">
        <v>14</v>
      </c>
      <c r="AH13" s="16" t="s">
        <v>3</v>
      </c>
      <c r="AI13" s="14">
        <v>26</v>
      </c>
      <c r="AJ13" s="13">
        <v>35.5</v>
      </c>
      <c r="AK13" s="14"/>
      <c r="AL13" s="13">
        <f t="shared" si="6"/>
        <v>9.5</v>
      </c>
      <c r="AM13" s="46" t="str">
        <f t="shared" si="7"/>
        <v>+ 37%</v>
      </c>
      <c r="AN13" s="37">
        <f t="shared" si="8"/>
        <v>0.36538461538461536</v>
      </c>
      <c r="AO13" s="13"/>
      <c r="AR13" s="17"/>
      <c r="AS13" s="17"/>
      <c r="AT13" s="16" t="s">
        <v>14</v>
      </c>
      <c r="AU13" s="16" t="s">
        <v>3</v>
      </c>
      <c r="AV13" s="14">
        <v>43</v>
      </c>
      <c r="AW13" s="13">
        <v>54.5</v>
      </c>
      <c r="AX13" s="14"/>
      <c r="AY13" s="13">
        <f t="shared" si="9"/>
        <v>11.5</v>
      </c>
      <c r="AZ13" s="46" t="str">
        <f t="shared" si="10"/>
        <v>+ 27%</v>
      </c>
      <c r="BA13" s="37">
        <f t="shared" si="11"/>
        <v>0.26744186046511625</v>
      </c>
      <c r="BB13" s="13"/>
    </row>
    <row r="14" spans="1:56" ht="11.45" customHeight="1" x14ac:dyDescent="0.15">
      <c r="A14" s="2"/>
      <c r="B14" s="1"/>
      <c r="E14" s="31"/>
      <c r="F14" s="31"/>
      <c r="G14" s="32" t="s">
        <v>15</v>
      </c>
      <c r="H14" s="32" t="s">
        <v>22</v>
      </c>
      <c r="I14" s="33">
        <v>373.5</v>
      </c>
      <c r="J14" s="43">
        <v>352</v>
      </c>
      <c r="K14" s="34"/>
      <c r="L14" s="34">
        <f t="shared" si="0"/>
        <v>-21.5</v>
      </c>
      <c r="M14" s="47" t="str">
        <f t="shared" si="1"/>
        <v>- 6%</v>
      </c>
      <c r="N14" s="38">
        <f t="shared" si="2"/>
        <v>-5.7563587684069613E-2</v>
      </c>
      <c r="O14" s="34"/>
      <c r="R14" s="31"/>
      <c r="S14" s="31"/>
      <c r="T14" s="32" t="s">
        <v>15</v>
      </c>
      <c r="U14" s="32" t="s">
        <v>22</v>
      </c>
      <c r="V14" s="33">
        <v>32</v>
      </c>
      <c r="W14" s="34">
        <v>41.5</v>
      </c>
      <c r="X14" s="33"/>
      <c r="Y14" s="34">
        <f t="shared" si="3"/>
        <v>9.5</v>
      </c>
      <c r="Z14" s="47" t="str">
        <f t="shared" si="4"/>
        <v>+ 30%</v>
      </c>
      <c r="AA14" s="38">
        <f t="shared" si="5"/>
        <v>0.296875</v>
      </c>
      <c r="AB14" s="34"/>
      <c r="AE14" s="31"/>
      <c r="AF14" s="31"/>
      <c r="AG14" s="32" t="s">
        <v>15</v>
      </c>
      <c r="AH14" s="32" t="s">
        <v>22</v>
      </c>
      <c r="AI14" s="33">
        <v>109</v>
      </c>
      <c r="AJ14" s="34">
        <v>95</v>
      </c>
      <c r="AK14" s="33"/>
      <c r="AL14" s="34">
        <f t="shared" si="6"/>
        <v>-14</v>
      </c>
      <c r="AM14" s="47" t="str">
        <f t="shared" si="7"/>
        <v>- 13%</v>
      </c>
      <c r="AN14" s="38">
        <f t="shared" si="8"/>
        <v>-0.12844036697247707</v>
      </c>
      <c r="AO14" s="34"/>
      <c r="AR14" s="31"/>
      <c r="AS14" s="31"/>
      <c r="AT14" s="32" t="s">
        <v>15</v>
      </c>
      <c r="AU14" s="32" t="s">
        <v>22</v>
      </c>
      <c r="AV14" s="33">
        <v>98.5</v>
      </c>
      <c r="AW14" s="34">
        <v>103</v>
      </c>
      <c r="AX14" s="33"/>
      <c r="AY14" s="34">
        <f t="shared" si="9"/>
        <v>4.5</v>
      </c>
      <c r="AZ14" s="47" t="str">
        <f t="shared" si="10"/>
        <v>+ 5%</v>
      </c>
      <c r="BA14" s="38">
        <f t="shared" si="11"/>
        <v>4.5685279187817257E-2</v>
      </c>
      <c r="BB14" s="34"/>
    </row>
    <row r="15" spans="1:56" ht="11.45" customHeight="1" x14ac:dyDescent="0.15">
      <c r="E15" s="17" t="s">
        <v>8</v>
      </c>
      <c r="F15" s="17" t="s">
        <v>18</v>
      </c>
      <c r="G15" s="16" t="s">
        <v>7</v>
      </c>
      <c r="H15" s="16" t="s">
        <v>0</v>
      </c>
      <c r="I15" s="14">
        <v>698</v>
      </c>
      <c r="J15" s="19">
        <v>1548</v>
      </c>
      <c r="K15" s="13"/>
      <c r="L15" s="13">
        <f t="shared" si="0"/>
        <v>850</v>
      </c>
      <c r="M15" s="46" t="str">
        <f t="shared" si="1"/>
        <v>+ 122%</v>
      </c>
      <c r="N15" s="39">
        <f t="shared" si="2"/>
        <v>1.2177650429799427</v>
      </c>
      <c r="O15" s="13"/>
      <c r="R15" s="17" t="s">
        <v>8</v>
      </c>
      <c r="S15" s="17" t="s">
        <v>18</v>
      </c>
      <c r="T15" s="16" t="s">
        <v>7</v>
      </c>
      <c r="U15" s="16" t="s">
        <v>0</v>
      </c>
      <c r="V15" s="14">
        <v>78</v>
      </c>
      <c r="W15" s="13">
        <v>151.5</v>
      </c>
      <c r="X15" s="14"/>
      <c r="Y15" s="13">
        <f t="shared" si="3"/>
        <v>73.5</v>
      </c>
      <c r="Z15" s="46" t="str">
        <f t="shared" si="4"/>
        <v>+ 94%</v>
      </c>
      <c r="AA15" s="39">
        <f t="shared" si="5"/>
        <v>0.94230769230769229</v>
      </c>
      <c r="AB15" s="13"/>
      <c r="AE15" s="17" t="s">
        <v>8</v>
      </c>
      <c r="AF15" s="17" t="s">
        <v>18</v>
      </c>
      <c r="AG15" s="16" t="s">
        <v>7</v>
      </c>
      <c r="AH15" s="16" t="s">
        <v>0</v>
      </c>
      <c r="AI15" s="14">
        <v>219</v>
      </c>
      <c r="AJ15" s="13">
        <v>457</v>
      </c>
      <c r="AK15" s="14"/>
      <c r="AL15" s="13">
        <f t="shared" si="6"/>
        <v>238</v>
      </c>
      <c r="AM15" s="46" t="str">
        <f t="shared" si="7"/>
        <v>+ 109%</v>
      </c>
      <c r="AN15" s="39">
        <f t="shared" si="8"/>
        <v>1.08675799086758</v>
      </c>
      <c r="AO15" s="13"/>
      <c r="AR15" s="17" t="s">
        <v>8</v>
      </c>
      <c r="AS15" s="17" t="s">
        <v>18</v>
      </c>
      <c r="AT15" s="16" t="s">
        <v>7</v>
      </c>
      <c r="AU15" s="16" t="s">
        <v>0</v>
      </c>
      <c r="AV15" s="14">
        <v>171.5</v>
      </c>
      <c r="AW15" s="13">
        <v>360</v>
      </c>
      <c r="AX15" s="14"/>
      <c r="AY15" s="13">
        <f t="shared" si="9"/>
        <v>188.5</v>
      </c>
      <c r="AZ15" s="46" t="str">
        <f t="shared" si="10"/>
        <v>+ 110%</v>
      </c>
      <c r="BA15" s="39">
        <f t="shared" si="11"/>
        <v>1.0991253644314869</v>
      </c>
      <c r="BB15" s="13"/>
    </row>
    <row r="16" spans="1:56" ht="11.45" customHeight="1" x14ac:dyDescent="0.15">
      <c r="C16" s="1"/>
      <c r="E16" s="26"/>
      <c r="F16" s="26"/>
      <c r="G16" s="27" t="s">
        <v>9</v>
      </c>
      <c r="H16" s="27" t="s">
        <v>1</v>
      </c>
      <c r="I16" s="28">
        <v>821</v>
      </c>
      <c r="J16" s="42">
        <v>951</v>
      </c>
      <c r="K16" s="29"/>
      <c r="L16" s="29">
        <f t="shared" si="0"/>
        <v>130</v>
      </c>
      <c r="M16" s="45" t="str">
        <f t="shared" si="1"/>
        <v>+ 16%</v>
      </c>
      <c r="N16" s="36">
        <f t="shared" si="2"/>
        <v>0.15834348355663824</v>
      </c>
      <c r="O16" s="29"/>
      <c r="R16" s="26"/>
      <c r="S16" s="26"/>
      <c r="T16" s="27" t="s">
        <v>9</v>
      </c>
      <c r="U16" s="27" t="s">
        <v>1</v>
      </c>
      <c r="V16" s="28">
        <v>64.5</v>
      </c>
      <c r="W16" s="29">
        <v>66</v>
      </c>
      <c r="X16" s="28"/>
      <c r="Y16" s="29">
        <f t="shared" si="3"/>
        <v>1.5</v>
      </c>
      <c r="Z16" s="45" t="str">
        <f t="shared" si="4"/>
        <v>+ 2%</v>
      </c>
      <c r="AA16" s="36">
        <f t="shared" si="5"/>
        <v>2.3255813953488372E-2</v>
      </c>
      <c r="AB16" s="29"/>
      <c r="AE16" s="26"/>
      <c r="AF16" s="26"/>
      <c r="AG16" s="27" t="s">
        <v>9</v>
      </c>
      <c r="AH16" s="27" t="s">
        <v>1</v>
      </c>
      <c r="AI16" s="28">
        <v>228</v>
      </c>
      <c r="AJ16" s="29">
        <v>302</v>
      </c>
      <c r="AK16" s="28"/>
      <c r="AL16" s="29">
        <f t="shared" si="6"/>
        <v>74</v>
      </c>
      <c r="AM16" s="45" t="str">
        <f t="shared" si="7"/>
        <v>+ 32%</v>
      </c>
      <c r="AN16" s="36">
        <f t="shared" si="8"/>
        <v>0.32456140350877194</v>
      </c>
      <c r="AO16" s="29"/>
      <c r="AR16" s="26"/>
      <c r="AS16" s="26"/>
      <c r="AT16" s="27" t="s">
        <v>9</v>
      </c>
      <c r="AU16" s="27" t="s">
        <v>1</v>
      </c>
      <c r="AV16" s="28">
        <v>248.5</v>
      </c>
      <c r="AW16" s="29">
        <v>270</v>
      </c>
      <c r="AX16" s="28"/>
      <c r="AY16" s="29">
        <f t="shared" si="9"/>
        <v>21.5</v>
      </c>
      <c r="AZ16" s="45" t="str">
        <f t="shared" si="10"/>
        <v>+ 9%</v>
      </c>
      <c r="BA16" s="36">
        <f t="shared" si="11"/>
        <v>8.651911468812877E-2</v>
      </c>
      <c r="BB16" s="29"/>
    </row>
    <row r="17" spans="3:54" ht="11.45" customHeight="1" x14ac:dyDescent="0.15">
      <c r="C17" s="1"/>
      <c r="E17" s="17"/>
      <c r="F17" s="17"/>
      <c r="G17" s="16" t="s">
        <v>10</v>
      </c>
      <c r="H17" s="16" t="s">
        <v>19</v>
      </c>
      <c r="I17" s="14">
        <v>71</v>
      </c>
      <c r="J17" s="19">
        <v>73.5</v>
      </c>
      <c r="K17" s="13"/>
      <c r="L17" s="13">
        <f t="shared" si="0"/>
        <v>2.5</v>
      </c>
      <c r="M17" s="46" t="str">
        <f t="shared" si="1"/>
        <v>+ 4%</v>
      </c>
      <c r="N17" s="37">
        <f t="shared" si="2"/>
        <v>3.5211267605633804E-2</v>
      </c>
      <c r="O17" s="13"/>
      <c r="R17" s="17"/>
      <c r="S17" s="17"/>
      <c r="T17" s="16" t="s">
        <v>10</v>
      </c>
      <c r="U17" s="16" t="s">
        <v>19</v>
      </c>
      <c r="V17" s="14">
        <v>6.5</v>
      </c>
      <c r="W17" s="13">
        <v>4</v>
      </c>
      <c r="X17" s="14"/>
      <c r="Y17" s="13">
        <f t="shared" si="3"/>
        <v>-2.5</v>
      </c>
      <c r="Z17" s="46" t="str">
        <f t="shared" si="4"/>
        <v>- 38%</v>
      </c>
      <c r="AA17" s="37">
        <f t="shared" si="5"/>
        <v>-0.38461538461538464</v>
      </c>
      <c r="AB17" s="13"/>
      <c r="AE17" s="17"/>
      <c r="AF17" s="17"/>
      <c r="AG17" s="16" t="s">
        <v>10</v>
      </c>
      <c r="AH17" s="16" t="s">
        <v>19</v>
      </c>
      <c r="AI17" s="14">
        <v>23</v>
      </c>
      <c r="AJ17" s="13">
        <v>23</v>
      </c>
      <c r="AK17" s="14"/>
      <c r="AL17" s="13">
        <f t="shared" si="6"/>
        <v>0</v>
      </c>
      <c r="AM17" s="46" t="str">
        <f t="shared" si="7"/>
        <v>o</v>
      </c>
      <c r="AN17" s="37">
        <f t="shared" si="8"/>
        <v>0</v>
      </c>
      <c r="AO17" s="13"/>
      <c r="AR17" s="17"/>
      <c r="AS17" s="17"/>
      <c r="AT17" s="16" t="s">
        <v>10</v>
      </c>
      <c r="AU17" s="16" t="s">
        <v>19</v>
      </c>
      <c r="AV17" s="14">
        <v>20</v>
      </c>
      <c r="AW17" s="13">
        <v>27.5</v>
      </c>
      <c r="AX17" s="14"/>
      <c r="AY17" s="13">
        <f t="shared" si="9"/>
        <v>7.5</v>
      </c>
      <c r="AZ17" s="46" t="str">
        <f t="shared" si="10"/>
        <v>+ 38%</v>
      </c>
      <c r="BA17" s="37">
        <f t="shared" si="11"/>
        <v>0.375</v>
      </c>
      <c r="BB17" s="13"/>
    </row>
    <row r="18" spans="3:54" ht="11.45" customHeight="1" x14ac:dyDescent="0.15">
      <c r="C18" s="1"/>
      <c r="E18" s="26"/>
      <c r="F18" s="26"/>
      <c r="G18" s="27" t="s">
        <v>11</v>
      </c>
      <c r="H18" s="27" t="s">
        <v>20</v>
      </c>
      <c r="I18" s="28">
        <v>409</v>
      </c>
      <c r="J18" s="42">
        <v>358</v>
      </c>
      <c r="K18" s="29"/>
      <c r="L18" s="29">
        <f t="shared" si="0"/>
        <v>-51</v>
      </c>
      <c r="M18" s="45" t="str">
        <f t="shared" si="1"/>
        <v>- 12%</v>
      </c>
      <c r="N18" s="36">
        <f t="shared" si="2"/>
        <v>-0.12469437652811736</v>
      </c>
      <c r="O18" s="29"/>
      <c r="R18" s="26"/>
      <c r="S18" s="26"/>
      <c r="T18" s="27" t="s">
        <v>11</v>
      </c>
      <c r="U18" s="27" t="s">
        <v>20</v>
      </c>
      <c r="V18" s="28">
        <v>34</v>
      </c>
      <c r="W18" s="29">
        <v>28.5</v>
      </c>
      <c r="X18" s="28"/>
      <c r="Y18" s="29">
        <f t="shared" si="3"/>
        <v>-5.5</v>
      </c>
      <c r="Z18" s="45" t="str">
        <f t="shared" si="4"/>
        <v>- 16%</v>
      </c>
      <c r="AA18" s="36">
        <f t="shared" si="5"/>
        <v>-0.16176470588235295</v>
      </c>
      <c r="AB18" s="29"/>
      <c r="AE18" s="26"/>
      <c r="AF18" s="26"/>
      <c r="AG18" s="27" t="s">
        <v>11</v>
      </c>
      <c r="AH18" s="27" t="s">
        <v>20</v>
      </c>
      <c r="AI18" s="28">
        <v>109</v>
      </c>
      <c r="AJ18" s="29">
        <v>93.5</v>
      </c>
      <c r="AK18" s="28"/>
      <c r="AL18" s="29">
        <f t="shared" si="6"/>
        <v>-15.5</v>
      </c>
      <c r="AM18" s="45" t="str">
        <f t="shared" si="7"/>
        <v>- 14%</v>
      </c>
      <c r="AN18" s="36">
        <f t="shared" si="8"/>
        <v>-0.14220183486238533</v>
      </c>
      <c r="AO18" s="29"/>
      <c r="AR18" s="26"/>
      <c r="AS18" s="26"/>
      <c r="AT18" s="27" t="s">
        <v>11</v>
      </c>
      <c r="AU18" s="27" t="s">
        <v>20</v>
      </c>
      <c r="AV18" s="28">
        <v>123.5</v>
      </c>
      <c r="AW18" s="29">
        <v>113.5</v>
      </c>
      <c r="AX18" s="28"/>
      <c r="AY18" s="29">
        <f t="shared" si="9"/>
        <v>-10</v>
      </c>
      <c r="AZ18" s="45" t="str">
        <f t="shared" si="10"/>
        <v>- 8%</v>
      </c>
      <c r="BA18" s="36">
        <f t="shared" si="11"/>
        <v>-8.0971659919028341E-2</v>
      </c>
      <c r="BB18" s="29"/>
    </row>
    <row r="19" spans="3:54" ht="11.45" customHeight="1" x14ac:dyDescent="0.15">
      <c r="E19" s="17"/>
      <c r="F19" s="17"/>
      <c r="G19" s="16" t="s">
        <v>12</v>
      </c>
      <c r="H19" s="16" t="s">
        <v>21</v>
      </c>
      <c r="I19" s="14">
        <v>795</v>
      </c>
      <c r="J19" s="19">
        <v>1625.5</v>
      </c>
      <c r="K19" s="13"/>
      <c r="L19" s="13">
        <f t="shared" si="0"/>
        <v>830.5</v>
      </c>
      <c r="M19" s="46" t="str">
        <f t="shared" si="1"/>
        <v>+ 104%</v>
      </c>
      <c r="N19" s="37">
        <f t="shared" si="2"/>
        <v>1.0446540880503146</v>
      </c>
      <c r="O19" s="13"/>
      <c r="R19" s="17"/>
      <c r="S19" s="17"/>
      <c r="T19" s="16" t="s">
        <v>12</v>
      </c>
      <c r="U19" s="16" t="s">
        <v>21</v>
      </c>
      <c r="V19" s="14">
        <v>60.5</v>
      </c>
      <c r="W19" s="13">
        <v>134.5</v>
      </c>
      <c r="X19" s="14"/>
      <c r="Y19" s="13">
        <f t="shared" si="3"/>
        <v>74</v>
      </c>
      <c r="Z19" s="46" t="str">
        <f t="shared" si="4"/>
        <v>+ 122%</v>
      </c>
      <c r="AA19" s="37">
        <f t="shared" si="5"/>
        <v>1.2231404958677685</v>
      </c>
      <c r="AB19" s="13"/>
      <c r="AE19" s="17"/>
      <c r="AF19" s="17"/>
      <c r="AG19" s="16" t="s">
        <v>12</v>
      </c>
      <c r="AH19" s="16" t="s">
        <v>21</v>
      </c>
      <c r="AI19" s="14">
        <v>231.5</v>
      </c>
      <c r="AJ19" s="13">
        <v>490.5</v>
      </c>
      <c r="AK19" s="14"/>
      <c r="AL19" s="13">
        <f t="shared" si="6"/>
        <v>259</v>
      </c>
      <c r="AM19" s="46" t="str">
        <f t="shared" si="7"/>
        <v>+ 112%</v>
      </c>
      <c r="AN19" s="37">
        <f t="shared" si="8"/>
        <v>1.1187904967602591</v>
      </c>
      <c r="AO19" s="13"/>
      <c r="AR19" s="17"/>
      <c r="AS19" s="17"/>
      <c r="AT19" s="16" t="s">
        <v>12</v>
      </c>
      <c r="AU19" s="16" t="s">
        <v>21</v>
      </c>
      <c r="AV19" s="14">
        <v>235</v>
      </c>
      <c r="AW19" s="13">
        <v>455</v>
      </c>
      <c r="AX19" s="14"/>
      <c r="AY19" s="13">
        <f t="shared" si="9"/>
        <v>220</v>
      </c>
      <c r="AZ19" s="46" t="str">
        <f t="shared" si="10"/>
        <v>+ 94%</v>
      </c>
      <c r="BA19" s="37">
        <f t="shared" si="11"/>
        <v>0.93617021276595747</v>
      </c>
      <c r="BB19" s="13"/>
    </row>
    <row r="20" spans="3:54" ht="11.45" customHeight="1" x14ac:dyDescent="0.15">
      <c r="E20" s="26"/>
      <c r="F20" s="26"/>
      <c r="G20" s="27" t="s">
        <v>13</v>
      </c>
      <c r="H20" s="27" t="s">
        <v>2</v>
      </c>
      <c r="I20" s="28">
        <v>2867.5</v>
      </c>
      <c r="J20" s="42">
        <v>2654.5</v>
      </c>
      <c r="K20" s="29"/>
      <c r="L20" s="29">
        <f t="shared" si="0"/>
        <v>-213</v>
      </c>
      <c r="M20" s="45" t="str">
        <f t="shared" si="1"/>
        <v>- 7%</v>
      </c>
      <c r="N20" s="36">
        <f t="shared" si="2"/>
        <v>-7.4280732345248471E-2</v>
      </c>
      <c r="O20" s="29"/>
      <c r="R20" s="26"/>
      <c r="S20" s="26"/>
      <c r="T20" s="27" t="s">
        <v>13</v>
      </c>
      <c r="U20" s="27" t="s">
        <v>2</v>
      </c>
      <c r="V20" s="28">
        <v>189.5</v>
      </c>
      <c r="W20" s="29">
        <v>180</v>
      </c>
      <c r="X20" s="28"/>
      <c r="Y20" s="29">
        <f t="shared" si="3"/>
        <v>-9.5</v>
      </c>
      <c r="Z20" s="45" t="str">
        <f t="shared" si="4"/>
        <v>- 5%</v>
      </c>
      <c r="AA20" s="36">
        <f t="shared" si="5"/>
        <v>-5.0131926121372031E-2</v>
      </c>
      <c r="AB20" s="29"/>
      <c r="AE20" s="26"/>
      <c r="AF20" s="26"/>
      <c r="AG20" s="27" t="s">
        <v>13</v>
      </c>
      <c r="AH20" s="27" t="s">
        <v>2</v>
      </c>
      <c r="AI20" s="28">
        <v>937</v>
      </c>
      <c r="AJ20" s="29">
        <v>842.5</v>
      </c>
      <c r="AK20" s="28"/>
      <c r="AL20" s="29">
        <f t="shared" si="6"/>
        <v>-94.5</v>
      </c>
      <c r="AM20" s="45" t="str">
        <f t="shared" si="7"/>
        <v>- 10%</v>
      </c>
      <c r="AN20" s="36">
        <f t="shared" si="8"/>
        <v>-0.1008537886872999</v>
      </c>
      <c r="AO20" s="29"/>
      <c r="AR20" s="26"/>
      <c r="AS20" s="26"/>
      <c r="AT20" s="27" t="s">
        <v>13</v>
      </c>
      <c r="AU20" s="27" t="s">
        <v>2</v>
      </c>
      <c r="AV20" s="28">
        <v>795</v>
      </c>
      <c r="AW20" s="29">
        <v>737.5</v>
      </c>
      <c r="AX20" s="28"/>
      <c r="AY20" s="29">
        <f t="shared" si="9"/>
        <v>-57.5</v>
      </c>
      <c r="AZ20" s="45" t="str">
        <f t="shared" si="10"/>
        <v>- 7%</v>
      </c>
      <c r="BA20" s="36">
        <f t="shared" si="11"/>
        <v>-7.2327044025157231E-2</v>
      </c>
      <c r="BB20" s="29"/>
    </row>
    <row r="21" spans="3:54" ht="11.45" customHeight="1" x14ac:dyDescent="0.15">
      <c r="E21" s="17"/>
      <c r="F21" s="17"/>
      <c r="G21" s="16" t="s">
        <v>14</v>
      </c>
      <c r="H21" s="16" t="s">
        <v>3</v>
      </c>
      <c r="I21" s="14">
        <v>479</v>
      </c>
      <c r="J21" s="19">
        <v>225.5</v>
      </c>
      <c r="K21" s="13"/>
      <c r="L21" s="13">
        <f t="shared" si="0"/>
        <v>-253.5</v>
      </c>
      <c r="M21" s="46" t="str">
        <f t="shared" si="1"/>
        <v>- 53%</v>
      </c>
      <c r="N21" s="37">
        <f t="shared" si="2"/>
        <v>-0.52922755741127347</v>
      </c>
      <c r="O21" s="13"/>
      <c r="R21" s="17"/>
      <c r="S21" s="17"/>
      <c r="T21" s="16" t="s">
        <v>14</v>
      </c>
      <c r="U21" s="16" t="s">
        <v>3</v>
      </c>
      <c r="V21" s="14">
        <v>53</v>
      </c>
      <c r="W21" s="13">
        <v>15</v>
      </c>
      <c r="X21" s="14"/>
      <c r="Y21" s="13">
        <f t="shared" si="3"/>
        <v>-38</v>
      </c>
      <c r="Z21" s="46" t="str">
        <f t="shared" si="4"/>
        <v>- 72%</v>
      </c>
      <c r="AA21" s="37">
        <f t="shared" si="5"/>
        <v>-0.71698113207547165</v>
      </c>
      <c r="AB21" s="13"/>
      <c r="AE21" s="17"/>
      <c r="AF21" s="17"/>
      <c r="AG21" s="16" t="s">
        <v>14</v>
      </c>
      <c r="AH21" s="16" t="s">
        <v>3</v>
      </c>
      <c r="AI21" s="14">
        <v>130</v>
      </c>
      <c r="AJ21" s="13">
        <v>62</v>
      </c>
      <c r="AK21" s="14"/>
      <c r="AL21" s="13">
        <f t="shared" si="6"/>
        <v>-68</v>
      </c>
      <c r="AM21" s="46" t="str">
        <f t="shared" si="7"/>
        <v>- 52%</v>
      </c>
      <c r="AN21" s="37">
        <f t="shared" si="8"/>
        <v>-0.52307692307692311</v>
      </c>
      <c r="AO21" s="13"/>
      <c r="AR21" s="17"/>
      <c r="AS21" s="17"/>
      <c r="AT21" s="16" t="s">
        <v>14</v>
      </c>
      <c r="AU21" s="16" t="s">
        <v>3</v>
      </c>
      <c r="AV21" s="14">
        <v>120.5</v>
      </c>
      <c r="AW21" s="13">
        <v>69.5</v>
      </c>
      <c r="AX21" s="14"/>
      <c r="AY21" s="13">
        <f t="shared" si="9"/>
        <v>-51</v>
      </c>
      <c r="AZ21" s="46" t="str">
        <f t="shared" si="10"/>
        <v>- 42%</v>
      </c>
      <c r="BA21" s="37">
        <f t="shared" si="11"/>
        <v>-0.42323651452282157</v>
      </c>
      <c r="BB21" s="13"/>
    </row>
    <row r="22" spans="3:54" ht="11.45" customHeight="1" x14ac:dyDescent="0.15">
      <c r="E22" s="31"/>
      <c r="F22" s="31"/>
      <c r="G22" s="32" t="s">
        <v>16</v>
      </c>
      <c r="H22" s="32" t="s">
        <v>23</v>
      </c>
      <c r="I22" s="33">
        <v>24.5</v>
      </c>
      <c r="J22" s="43">
        <v>37</v>
      </c>
      <c r="K22" s="34"/>
      <c r="L22" s="34">
        <f t="shared" si="0"/>
        <v>12.5</v>
      </c>
      <c r="M22" s="47" t="str">
        <f t="shared" si="1"/>
        <v>+ 51%</v>
      </c>
      <c r="N22" s="38">
        <f t="shared" si="2"/>
        <v>0.51020408163265307</v>
      </c>
      <c r="O22" s="34"/>
      <c r="R22" s="31"/>
      <c r="S22" s="31"/>
      <c r="T22" s="32" t="s">
        <v>16</v>
      </c>
      <c r="U22" s="32" t="s">
        <v>23</v>
      </c>
      <c r="V22" s="33">
        <v>1</v>
      </c>
      <c r="W22" s="34">
        <v>1.5</v>
      </c>
      <c r="X22" s="33"/>
      <c r="Y22" s="34">
        <f t="shared" si="3"/>
        <v>0.5</v>
      </c>
      <c r="Z22" s="47" t="str">
        <f t="shared" si="4"/>
        <v>+ 50%</v>
      </c>
      <c r="AA22" s="38">
        <f t="shared" si="5"/>
        <v>0.5</v>
      </c>
      <c r="AB22" s="34"/>
      <c r="AE22" s="31"/>
      <c r="AF22" s="31"/>
      <c r="AG22" s="32" t="s">
        <v>16</v>
      </c>
      <c r="AH22" s="32" t="s">
        <v>23</v>
      </c>
      <c r="AI22" s="33">
        <v>5.5</v>
      </c>
      <c r="AJ22" s="34">
        <v>10</v>
      </c>
      <c r="AK22" s="33"/>
      <c r="AL22" s="34">
        <f t="shared" si="6"/>
        <v>4.5</v>
      </c>
      <c r="AM22" s="47" t="str">
        <f t="shared" si="7"/>
        <v>+ 82%</v>
      </c>
      <c r="AN22" s="38">
        <f t="shared" si="8"/>
        <v>0.81818181818181823</v>
      </c>
      <c r="AO22" s="34"/>
      <c r="AR22" s="31"/>
      <c r="AS22" s="31"/>
      <c r="AT22" s="32" t="s">
        <v>16</v>
      </c>
      <c r="AU22" s="32" t="s">
        <v>23</v>
      </c>
      <c r="AV22" s="33">
        <v>13</v>
      </c>
      <c r="AW22" s="34">
        <v>13</v>
      </c>
      <c r="AX22" s="33"/>
      <c r="AY22" s="34">
        <f t="shared" si="9"/>
        <v>0</v>
      </c>
      <c r="AZ22" s="47" t="str">
        <f t="shared" si="10"/>
        <v>o</v>
      </c>
      <c r="BA22" s="38">
        <f t="shared" si="11"/>
        <v>0</v>
      </c>
      <c r="BB22" s="34"/>
    </row>
    <row r="23" spans="3:54" ht="11.45" customHeight="1" x14ac:dyDescent="0.15">
      <c r="E23" s="17" t="s">
        <v>9</v>
      </c>
      <c r="F23" s="17" t="s">
        <v>1</v>
      </c>
      <c r="G23" s="16" t="s">
        <v>7</v>
      </c>
      <c r="H23" s="16" t="s">
        <v>0</v>
      </c>
      <c r="I23" s="14">
        <v>39.5</v>
      </c>
      <c r="J23" s="19">
        <v>169.5</v>
      </c>
      <c r="K23" s="13"/>
      <c r="L23" s="13">
        <f t="shared" si="0"/>
        <v>130</v>
      </c>
      <c r="M23" s="46" t="str">
        <f t="shared" si="1"/>
        <v>+ 329%</v>
      </c>
      <c r="N23" s="39">
        <f t="shared" si="2"/>
        <v>3.2911392405063293</v>
      </c>
      <c r="O23" s="13"/>
      <c r="R23" s="17" t="s">
        <v>9</v>
      </c>
      <c r="S23" s="17" t="s">
        <v>1</v>
      </c>
      <c r="T23" s="16" t="s">
        <v>7</v>
      </c>
      <c r="U23" s="16" t="s">
        <v>0</v>
      </c>
      <c r="V23" s="14">
        <v>4</v>
      </c>
      <c r="W23" s="13">
        <v>22</v>
      </c>
      <c r="X23" s="14"/>
      <c r="Y23" s="13">
        <f t="shared" si="3"/>
        <v>18</v>
      </c>
      <c r="Z23" s="46" t="str">
        <f t="shared" si="4"/>
        <v>+ 450%</v>
      </c>
      <c r="AA23" s="39">
        <f t="shared" si="5"/>
        <v>4.5</v>
      </c>
      <c r="AB23" s="13"/>
      <c r="AE23" s="17" t="s">
        <v>9</v>
      </c>
      <c r="AF23" s="17" t="s">
        <v>1</v>
      </c>
      <c r="AG23" s="16" t="s">
        <v>7</v>
      </c>
      <c r="AH23" s="16" t="s">
        <v>0</v>
      </c>
      <c r="AI23" s="14">
        <v>13.5</v>
      </c>
      <c r="AJ23" s="13">
        <v>45</v>
      </c>
      <c r="AK23" s="14"/>
      <c r="AL23" s="13">
        <f t="shared" si="6"/>
        <v>31.5</v>
      </c>
      <c r="AM23" s="46" t="str">
        <f t="shared" si="7"/>
        <v>+ 233%</v>
      </c>
      <c r="AN23" s="39">
        <f t="shared" si="8"/>
        <v>2.3333333333333335</v>
      </c>
      <c r="AO23" s="13"/>
      <c r="AR23" s="17" t="s">
        <v>9</v>
      </c>
      <c r="AS23" s="17" t="s">
        <v>1</v>
      </c>
      <c r="AT23" s="16" t="s">
        <v>7</v>
      </c>
      <c r="AU23" s="16" t="s">
        <v>0</v>
      </c>
      <c r="AV23" s="14">
        <v>12</v>
      </c>
      <c r="AW23" s="13">
        <v>42</v>
      </c>
      <c r="AX23" s="14"/>
      <c r="AY23" s="13">
        <f t="shared" si="9"/>
        <v>30</v>
      </c>
      <c r="AZ23" s="46" t="str">
        <f t="shared" si="10"/>
        <v>+ 250%</v>
      </c>
      <c r="BA23" s="39">
        <f t="shared" si="11"/>
        <v>2.5</v>
      </c>
      <c r="BB23" s="13"/>
    </row>
    <row r="24" spans="3:54" ht="11.45" customHeight="1" x14ac:dyDescent="0.15">
      <c r="E24" s="26"/>
      <c r="F24" s="26"/>
      <c r="G24" s="27" t="s">
        <v>8</v>
      </c>
      <c r="H24" s="27" t="s">
        <v>18</v>
      </c>
      <c r="I24" s="28">
        <v>927.5</v>
      </c>
      <c r="J24" s="42">
        <v>922.5</v>
      </c>
      <c r="K24" s="29"/>
      <c r="L24" s="29">
        <f t="shared" si="0"/>
        <v>-5</v>
      </c>
      <c r="M24" s="45" t="str">
        <f t="shared" si="1"/>
        <v>- 1%</v>
      </c>
      <c r="N24" s="36">
        <f t="shared" si="2"/>
        <v>-5.3908355795148251E-3</v>
      </c>
      <c r="O24" s="29"/>
      <c r="R24" s="26"/>
      <c r="S24" s="26"/>
      <c r="T24" s="27" t="s">
        <v>8</v>
      </c>
      <c r="U24" s="27" t="s">
        <v>18</v>
      </c>
      <c r="V24" s="28">
        <v>67</v>
      </c>
      <c r="W24" s="29">
        <v>54.5</v>
      </c>
      <c r="X24" s="28"/>
      <c r="Y24" s="29">
        <f t="shared" si="3"/>
        <v>-12.5</v>
      </c>
      <c r="Z24" s="45" t="str">
        <f t="shared" si="4"/>
        <v>- 19%</v>
      </c>
      <c r="AA24" s="36">
        <f t="shared" si="5"/>
        <v>-0.18656716417910449</v>
      </c>
      <c r="AB24" s="29"/>
      <c r="AE24" s="26"/>
      <c r="AF24" s="26"/>
      <c r="AG24" s="27" t="s">
        <v>8</v>
      </c>
      <c r="AH24" s="27" t="s">
        <v>18</v>
      </c>
      <c r="AI24" s="28">
        <v>269</v>
      </c>
      <c r="AJ24" s="29">
        <v>308.5</v>
      </c>
      <c r="AK24" s="28"/>
      <c r="AL24" s="29">
        <f t="shared" si="6"/>
        <v>39.5</v>
      </c>
      <c r="AM24" s="45" t="str">
        <f t="shared" si="7"/>
        <v>+ 15%</v>
      </c>
      <c r="AN24" s="36">
        <f t="shared" si="8"/>
        <v>0.14684014869888476</v>
      </c>
      <c r="AO24" s="29"/>
      <c r="AR24" s="26"/>
      <c r="AS24" s="26"/>
      <c r="AT24" s="27" t="s">
        <v>8</v>
      </c>
      <c r="AU24" s="27" t="s">
        <v>18</v>
      </c>
      <c r="AV24" s="28">
        <v>267</v>
      </c>
      <c r="AW24" s="29">
        <v>269.5</v>
      </c>
      <c r="AX24" s="28"/>
      <c r="AY24" s="29">
        <f t="shared" si="9"/>
        <v>2.5</v>
      </c>
      <c r="AZ24" s="45" t="str">
        <f t="shared" si="10"/>
        <v>+ 1%</v>
      </c>
      <c r="BA24" s="36">
        <f t="shared" si="11"/>
        <v>9.3632958801498131E-3</v>
      </c>
      <c r="BB24" s="29"/>
    </row>
    <row r="25" spans="3:54" ht="11.45" customHeight="1" x14ac:dyDescent="0.15">
      <c r="E25" s="17"/>
      <c r="F25" s="17"/>
      <c r="G25" s="16" t="s">
        <v>10</v>
      </c>
      <c r="H25" s="16" t="s">
        <v>19</v>
      </c>
      <c r="I25" s="14">
        <v>388</v>
      </c>
      <c r="J25" s="19">
        <v>377.5</v>
      </c>
      <c r="K25" s="13"/>
      <c r="L25" s="13">
        <f t="shared" si="0"/>
        <v>-10.5</v>
      </c>
      <c r="M25" s="46" t="str">
        <f t="shared" si="1"/>
        <v>- 3%</v>
      </c>
      <c r="N25" s="37">
        <f t="shared" si="2"/>
        <v>-2.7061855670103094E-2</v>
      </c>
      <c r="O25" s="13"/>
      <c r="R25" s="17"/>
      <c r="S25" s="17"/>
      <c r="T25" s="16" t="s">
        <v>10</v>
      </c>
      <c r="U25" s="16" t="s">
        <v>19</v>
      </c>
      <c r="V25" s="14">
        <v>22.5</v>
      </c>
      <c r="W25" s="13">
        <v>26.5</v>
      </c>
      <c r="X25" s="14"/>
      <c r="Y25" s="13">
        <f t="shared" si="3"/>
        <v>4</v>
      </c>
      <c r="Z25" s="46" t="str">
        <f t="shared" si="4"/>
        <v>+ 18%</v>
      </c>
      <c r="AA25" s="37">
        <f t="shared" si="5"/>
        <v>0.17777777777777778</v>
      </c>
      <c r="AB25" s="13"/>
      <c r="AE25" s="17"/>
      <c r="AF25" s="17"/>
      <c r="AG25" s="16" t="s">
        <v>10</v>
      </c>
      <c r="AH25" s="16" t="s">
        <v>19</v>
      </c>
      <c r="AI25" s="14">
        <v>133</v>
      </c>
      <c r="AJ25" s="13">
        <v>108.5</v>
      </c>
      <c r="AK25" s="14"/>
      <c r="AL25" s="13">
        <f t="shared" si="6"/>
        <v>-24.5</v>
      </c>
      <c r="AM25" s="46" t="str">
        <f t="shared" si="7"/>
        <v>- 18%</v>
      </c>
      <c r="AN25" s="37">
        <f t="shared" si="8"/>
        <v>-0.18421052631578946</v>
      </c>
      <c r="AO25" s="13"/>
      <c r="AR25" s="17"/>
      <c r="AS25" s="17"/>
      <c r="AT25" s="16" t="s">
        <v>10</v>
      </c>
      <c r="AU25" s="16" t="s">
        <v>19</v>
      </c>
      <c r="AV25" s="14">
        <v>109.5</v>
      </c>
      <c r="AW25" s="13">
        <v>126</v>
      </c>
      <c r="AX25" s="14"/>
      <c r="AY25" s="13">
        <f t="shared" si="9"/>
        <v>16.5</v>
      </c>
      <c r="AZ25" s="46" t="str">
        <f t="shared" si="10"/>
        <v>+ 15%</v>
      </c>
      <c r="BA25" s="37">
        <f t="shared" si="11"/>
        <v>0.15068493150684931</v>
      </c>
      <c r="BB25" s="13"/>
    </row>
    <row r="26" spans="3:54" ht="11.45" customHeight="1" x14ac:dyDescent="0.15">
      <c r="E26" s="26"/>
      <c r="F26" s="26"/>
      <c r="G26" s="27" t="s">
        <v>11</v>
      </c>
      <c r="H26" s="27" t="s">
        <v>20</v>
      </c>
      <c r="I26" s="28">
        <v>93</v>
      </c>
      <c r="J26" s="42">
        <v>130.5</v>
      </c>
      <c r="K26" s="29"/>
      <c r="L26" s="29">
        <f t="shared" si="0"/>
        <v>37.5</v>
      </c>
      <c r="M26" s="45" t="str">
        <f t="shared" si="1"/>
        <v>+ 40%</v>
      </c>
      <c r="N26" s="36">
        <f t="shared" si="2"/>
        <v>0.40322580645161288</v>
      </c>
      <c r="O26" s="29"/>
      <c r="R26" s="26"/>
      <c r="S26" s="26"/>
      <c r="T26" s="27" t="s">
        <v>11</v>
      </c>
      <c r="U26" s="27" t="s">
        <v>20</v>
      </c>
      <c r="V26" s="28">
        <v>5</v>
      </c>
      <c r="W26" s="29">
        <v>15</v>
      </c>
      <c r="X26" s="28"/>
      <c r="Y26" s="29">
        <f t="shared" si="3"/>
        <v>10</v>
      </c>
      <c r="Z26" s="45" t="str">
        <f t="shared" si="4"/>
        <v>+ 200%</v>
      </c>
      <c r="AA26" s="36">
        <f t="shared" si="5"/>
        <v>2</v>
      </c>
      <c r="AB26" s="29"/>
      <c r="AE26" s="26"/>
      <c r="AF26" s="26"/>
      <c r="AG26" s="27" t="s">
        <v>11</v>
      </c>
      <c r="AH26" s="27" t="s">
        <v>20</v>
      </c>
      <c r="AI26" s="28">
        <v>28</v>
      </c>
      <c r="AJ26" s="29">
        <v>40</v>
      </c>
      <c r="AK26" s="28"/>
      <c r="AL26" s="29">
        <f t="shared" si="6"/>
        <v>12</v>
      </c>
      <c r="AM26" s="45" t="str">
        <f t="shared" si="7"/>
        <v>+ 43%</v>
      </c>
      <c r="AN26" s="36">
        <f t="shared" si="8"/>
        <v>0.42857142857142855</v>
      </c>
      <c r="AO26" s="29"/>
      <c r="AR26" s="26"/>
      <c r="AS26" s="26"/>
      <c r="AT26" s="27" t="s">
        <v>11</v>
      </c>
      <c r="AU26" s="27" t="s">
        <v>20</v>
      </c>
      <c r="AV26" s="28">
        <v>30.5</v>
      </c>
      <c r="AW26" s="29">
        <v>36.5</v>
      </c>
      <c r="AX26" s="28"/>
      <c r="AY26" s="29">
        <f t="shared" si="9"/>
        <v>6</v>
      </c>
      <c r="AZ26" s="45" t="str">
        <f t="shared" si="10"/>
        <v>+ 20%</v>
      </c>
      <c r="BA26" s="36">
        <f t="shared" si="11"/>
        <v>0.19672131147540983</v>
      </c>
      <c r="BB26" s="29"/>
    </row>
    <row r="27" spans="3:54" ht="11.45" customHeight="1" x14ac:dyDescent="0.15">
      <c r="E27" s="17"/>
      <c r="F27" s="17"/>
      <c r="G27" s="16" t="s">
        <v>12</v>
      </c>
      <c r="H27" s="16" t="s">
        <v>21</v>
      </c>
      <c r="I27" s="14">
        <v>111</v>
      </c>
      <c r="J27" s="19">
        <v>503</v>
      </c>
      <c r="K27" s="13"/>
      <c r="L27" s="13">
        <f t="shared" si="0"/>
        <v>392</v>
      </c>
      <c r="M27" s="46" t="str">
        <f t="shared" si="1"/>
        <v>+ 353%</v>
      </c>
      <c r="N27" s="37">
        <f t="shared" si="2"/>
        <v>3.5315315315315314</v>
      </c>
      <c r="O27" s="13"/>
      <c r="R27" s="17"/>
      <c r="S27" s="17"/>
      <c r="T27" s="16" t="s">
        <v>12</v>
      </c>
      <c r="U27" s="16" t="s">
        <v>21</v>
      </c>
      <c r="V27" s="14">
        <v>9.5</v>
      </c>
      <c r="W27" s="13">
        <v>48</v>
      </c>
      <c r="X27" s="14"/>
      <c r="Y27" s="13">
        <f t="shared" si="3"/>
        <v>38.5</v>
      </c>
      <c r="Z27" s="46" t="str">
        <f t="shared" si="4"/>
        <v>+ 405%</v>
      </c>
      <c r="AA27" s="37">
        <f t="shared" si="5"/>
        <v>4.0526315789473681</v>
      </c>
      <c r="AB27" s="13"/>
      <c r="AE27" s="17"/>
      <c r="AF27" s="17"/>
      <c r="AG27" s="16" t="s">
        <v>12</v>
      </c>
      <c r="AH27" s="16" t="s">
        <v>21</v>
      </c>
      <c r="AI27" s="14">
        <v>34</v>
      </c>
      <c r="AJ27" s="13">
        <v>153</v>
      </c>
      <c r="AK27" s="14"/>
      <c r="AL27" s="13">
        <f t="shared" si="6"/>
        <v>119</v>
      </c>
      <c r="AM27" s="46" t="str">
        <f t="shared" si="7"/>
        <v>+ 350%</v>
      </c>
      <c r="AN27" s="37">
        <f t="shared" si="8"/>
        <v>3.5</v>
      </c>
      <c r="AO27" s="13"/>
      <c r="AR27" s="17"/>
      <c r="AS27" s="17"/>
      <c r="AT27" s="16" t="s">
        <v>12</v>
      </c>
      <c r="AU27" s="16" t="s">
        <v>21</v>
      </c>
      <c r="AV27" s="14">
        <v>32</v>
      </c>
      <c r="AW27" s="13">
        <v>148.5</v>
      </c>
      <c r="AX27" s="14"/>
      <c r="AY27" s="13">
        <f t="shared" si="9"/>
        <v>116.5</v>
      </c>
      <c r="AZ27" s="46" t="str">
        <f t="shared" si="10"/>
        <v>+ 364%</v>
      </c>
      <c r="BA27" s="37">
        <f t="shared" si="11"/>
        <v>3.640625</v>
      </c>
      <c r="BB27" s="13"/>
    </row>
    <row r="28" spans="3:54" ht="11.45" customHeight="1" x14ac:dyDescent="0.15">
      <c r="E28" s="26"/>
      <c r="F28" s="26"/>
      <c r="G28" s="27" t="s">
        <v>13</v>
      </c>
      <c r="H28" s="27" t="s">
        <v>2</v>
      </c>
      <c r="I28" s="28">
        <v>1791</v>
      </c>
      <c r="J28" s="42">
        <v>1655</v>
      </c>
      <c r="K28" s="29"/>
      <c r="L28" s="29">
        <f t="shared" si="0"/>
        <v>-136</v>
      </c>
      <c r="M28" s="45" t="str">
        <f t="shared" si="1"/>
        <v>- 8%</v>
      </c>
      <c r="N28" s="36">
        <f t="shared" si="2"/>
        <v>-7.5935231714126181E-2</v>
      </c>
      <c r="O28" s="29"/>
      <c r="R28" s="26"/>
      <c r="S28" s="26"/>
      <c r="T28" s="27" t="s">
        <v>13</v>
      </c>
      <c r="U28" s="27" t="s">
        <v>2</v>
      </c>
      <c r="V28" s="28">
        <v>143</v>
      </c>
      <c r="W28" s="29">
        <v>164.5</v>
      </c>
      <c r="X28" s="28"/>
      <c r="Y28" s="29">
        <f t="shared" si="3"/>
        <v>21.5</v>
      </c>
      <c r="Z28" s="45" t="str">
        <f t="shared" si="4"/>
        <v>+ 15%</v>
      </c>
      <c r="AA28" s="36">
        <f t="shared" si="5"/>
        <v>0.15034965034965034</v>
      </c>
      <c r="AB28" s="29"/>
      <c r="AE28" s="26"/>
      <c r="AF28" s="26"/>
      <c r="AG28" s="27" t="s">
        <v>13</v>
      </c>
      <c r="AH28" s="27" t="s">
        <v>2</v>
      </c>
      <c r="AI28" s="28">
        <v>598.5</v>
      </c>
      <c r="AJ28" s="29">
        <v>540.5</v>
      </c>
      <c r="AK28" s="28"/>
      <c r="AL28" s="29">
        <f t="shared" si="6"/>
        <v>-58</v>
      </c>
      <c r="AM28" s="45" t="str">
        <f t="shared" si="7"/>
        <v>- 10%</v>
      </c>
      <c r="AN28" s="36">
        <f t="shared" si="8"/>
        <v>-9.6908939014202167E-2</v>
      </c>
      <c r="AO28" s="29"/>
      <c r="AR28" s="26"/>
      <c r="AS28" s="26"/>
      <c r="AT28" s="27" t="s">
        <v>13</v>
      </c>
      <c r="AU28" s="27" t="s">
        <v>2</v>
      </c>
      <c r="AV28" s="28">
        <v>460</v>
      </c>
      <c r="AW28" s="29">
        <v>426.5</v>
      </c>
      <c r="AX28" s="28"/>
      <c r="AY28" s="29">
        <f t="shared" si="9"/>
        <v>-33.5</v>
      </c>
      <c r="AZ28" s="45" t="str">
        <f t="shared" si="10"/>
        <v>- 7%</v>
      </c>
      <c r="BA28" s="36">
        <f t="shared" si="11"/>
        <v>-7.2826086956521735E-2</v>
      </c>
      <c r="BB28" s="29"/>
    </row>
    <row r="29" spans="3:54" ht="11.45" customHeight="1" x14ac:dyDescent="0.15">
      <c r="E29" s="17"/>
      <c r="F29" s="17"/>
      <c r="G29" s="16" t="s">
        <v>14</v>
      </c>
      <c r="H29" s="16" t="s">
        <v>3</v>
      </c>
      <c r="I29" s="14">
        <v>95</v>
      </c>
      <c r="J29" s="19">
        <v>79</v>
      </c>
      <c r="K29" s="13"/>
      <c r="L29" s="13">
        <f t="shared" si="0"/>
        <v>-16</v>
      </c>
      <c r="M29" s="46" t="str">
        <f t="shared" si="1"/>
        <v>- 17%</v>
      </c>
      <c r="N29" s="37">
        <f t="shared" si="2"/>
        <v>-0.16842105263157894</v>
      </c>
      <c r="O29" s="13"/>
      <c r="R29" s="17"/>
      <c r="S29" s="17"/>
      <c r="T29" s="16" t="s">
        <v>14</v>
      </c>
      <c r="U29" s="16" t="s">
        <v>3</v>
      </c>
      <c r="V29" s="14">
        <v>8.5</v>
      </c>
      <c r="W29" s="13">
        <v>7</v>
      </c>
      <c r="X29" s="14"/>
      <c r="Y29" s="13">
        <f t="shared" si="3"/>
        <v>-1.5</v>
      </c>
      <c r="Z29" s="46" t="str">
        <f t="shared" si="4"/>
        <v>- 18%</v>
      </c>
      <c r="AA29" s="37">
        <f t="shared" si="5"/>
        <v>-0.17647058823529413</v>
      </c>
      <c r="AB29" s="13"/>
      <c r="AE29" s="17"/>
      <c r="AF29" s="17"/>
      <c r="AG29" s="16" t="s">
        <v>14</v>
      </c>
      <c r="AH29" s="16" t="s">
        <v>3</v>
      </c>
      <c r="AI29" s="14">
        <v>19</v>
      </c>
      <c r="AJ29" s="13">
        <v>29.5</v>
      </c>
      <c r="AK29" s="14"/>
      <c r="AL29" s="13">
        <f t="shared" si="6"/>
        <v>10.5</v>
      </c>
      <c r="AM29" s="46" t="str">
        <f t="shared" si="7"/>
        <v>+ 55%</v>
      </c>
      <c r="AN29" s="37">
        <f t="shared" si="8"/>
        <v>0.55263157894736847</v>
      </c>
      <c r="AO29" s="13"/>
      <c r="AR29" s="17"/>
      <c r="AS29" s="17"/>
      <c r="AT29" s="16" t="s">
        <v>14</v>
      </c>
      <c r="AU29" s="16" t="s">
        <v>3</v>
      </c>
      <c r="AV29" s="14">
        <v>31</v>
      </c>
      <c r="AW29" s="13">
        <v>17</v>
      </c>
      <c r="AX29" s="14"/>
      <c r="AY29" s="13">
        <f t="shared" si="9"/>
        <v>-14</v>
      </c>
      <c r="AZ29" s="46" t="str">
        <f t="shared" si="10"/>
        <v>- 45%</v>
      </c>
      <c r="BA29" s="37">
        <f t="shared" si="11"/>
        <v>-0.45161290322580644</v>
      </c>
      <c r="BB29" s="13"/>
    </row>
    <row r="30" spans="3:54" ht="11.45" customHeight="1" x14ac:dyDescent="0.15">
      <c r="E30" s="31"/>
      <c r="F30" s="31"/>
      <c r="G30" s="32" t="s">
        <v>16</v>
      </c>
      <c r="H30" s="32" t="s">
        <v>23</v>
      </c>
      <c r="I30" s="33">
        <v>33.5</v>
      </c>
      <c r="J30" s="43">
        <v>30.5</v>
      </c>
      <c r="K30" s="34"/>
      <c r="L30" s="34">
        <f t="shared" si="0"/>
        <v>-3</v>
      </c>
      <c r="M30" s="47" t="str">
        <f t="shared" si="1"/>
        <v>- 9%</v>
      </c>
      <c r="N30" s="38">
        <f t="shared" si="2"/>
        <v>-8.9552238805970144E-2</v>
      </c>
      <c r="O30" s="34"/>
      <c r="R30" s="31"/>
      <c r="S30" s="31"/>
      <c r="T30" s="32" t="s">
        <v>16</v>
      </c>
      <c r="U30" s="32" t="s">
        <v>23</v>
      </c>
      <c r="V30" s="33">
        <v>5</v>
      </c>
      <c r="W30" s="34">
        <v>3.5</v>
      </c>
      <c r="X30" s="33"/>
      <c r="Y30" s="34">
        <f t="shared" si="3"/>
        <v>-1.5</v>
      </c>
      <c r="Z30" s="47" t="str">
        <f t="shared" si="4"/>
        <v>- 30%</v>
      </c>
      <c r="AA30" s="38">
        <f t="shared" si="5"/>
        <v>-0.3</v>
      </c>
      <c r="AB30" s="34"/>
      <c r="AE30" s="31"/>
      <c r="AF30" s="31"/>
      <c r="AG30" s="32" t="s">
        <v>16</v>
      </c>
      <c r="AH30" s="32" t="s">
        <v>23</v>
      </c>
      <c r="AI30" s="33">
        <v>10</v>
      </c>
      <c r="AJ30" s="34">
        <v>6</v>
      </c>
      <c r="AK30" s="33"/>
      <c r="AL30" s="34">
        <f t="shared" si="6"/>
        <v>-4</v>
      </c>
      <c r="AM30" s="47" t="str">
        <f t="shared" si="7"/>
        <v>- 40%</v>
      </c>
      <c r="AN30" s="38">
        <f t="shared" si="8"/>
        <v>-0.4</v>
      </c>
      <c r="AO30" s="34"/>
      <c r="AR30" s="31"/>
      <c r="AS30" s="31"/>
      <c r="AT30" s="32" t="s">
        <v>16</v>
      </c>
      <c r="AU30" s="32" t="s">
        <v>23</v>
      </c>
      <c r="AV30" s="33">
        <v>9.5</v>
      </c>
      <c r="AW30" s="34">
        <v>11.5</v>
      </c>
      <c r="AX30" s="33"/>
      <c r="AY30" s="34">
        <f t="shared" si="9"/>
        <v>2</v>
      </c>
      <c r="AZ30" s="47" t="str">
        <f t="shared" si="10"/>
        <v>+ 21%</v>
      </c>
      <c r="BA30" s="38">
        <f t="shared" si="11"/>
        <v>0.21052631578947367</v>
      </c>
      <c r="BB30" s="34"/>
    </row>
    <row r="31" spans="3:54" ht="11.45" customHeight="1" x14ac:dyDescent="0.15">
      <c r="E31" s="17" t="s">
        <v>10</v>
      </c>
      <c r="F31" s="17" t="s">
        <v>19</v>
      </c>
      <c r="G31" s="16" t="s">
        <v>7</v>
      </c>
      <c r="H31" s="16" t="s">
        <v>0</v>
      </c>
      <c r="I31" s="14">
        <v>17</v>
      </c>
      <c r="J31" s="19">
        <v>25.5</v>
      </c>
      <c r="K31" s="13"/>
      <c r="L31" s="13">
        <f t="shared" si="0"/>
        <v>8.5</v>
      </c>
      <c r="M31" s="46" t="str">
        <f t="shared" si="1"/>
        <v>+ 50%</v>
      </c>
      <c r="N31" s="39">
        <f t="shared" si="2"/>
        <v>0.5</v>
      </c>
      <c r="O31" s="13"/>
      <c r="R31" s="17" t="s">
        <v>10</v>
      </c>
      <c r="S31" s="17" t="s">
        <v>19</v>
      </c>
      <c r="T31" s="16" t="s">
        <v>7</v>
      </c>
      <c r="U31" s="16" t="s">
        <v>0</v>
      </c>
      <c r="V31" s="14">
        <v>2.5</v>
      </c>
      <c r="W31" s="13">
        <v>2.5</v>
      </c>
      <c r="X31" s="14"/>
      <c r="Y31" s="13">
        <f t="shared" si="3"/>
        <v>0</v>
      </c>
      <c r="Z31" s="46" t="str">
        <f t="shared" si="4"/>
        <v>o</v>
      </c>
      <c r="AA31" s="39">
        <f>Y31/V31</f>
        <v>0</v>
      </c>
      <c r="AB31" s="13"/>
      <c r="AE31" s="17" t="s">
        <v>10</v>
      </c>
      <c r="AF31" s="17" t="s">
        <v>19</v>
      </c>
      <c r="AG31" s="16" t="s">
        <v>7</v>
      </c>
      <c r="AH31" s="16" t="s">
        <v>0</v>
      </c>
      <c r="AI31" s="14">
        <v>5.5</v>
      </c>
      <c r="AJ31" s="13">
        <v>6</v>
      </c>
      <c r="AK31" s="14"/>
      <c r="AL31" s="13">
        <f t="shared" si="6"/>
        <v>0.5</v>
      </c>
      <c r="AM31" s="46" t="str">
        <f t="shared" si="7"/>
        <v>+ 9%</v>
      </c>
      <c r="AN31" s="39">
        <f t="shared" si="8"/>
        <v>9.0909090909090912E-2</v>
      </c>
      <c r="AO31" s="13"/>
      <c r="AR31" s="17" t="s">
        <v>10</v>
      </c>
      <c r="AS31" s="17" t="s">
        <v>19</v>
      </c>
      <c r="AT31" s="16" t="s">
        <v>7</v>
      </c>
      <c r="AU31" s="16" t="s">
        <v>0</v>
      </c>
      <c r="AV31" s="14">
        <v>4</v>
      </c>
      <c r="AW31" s="13">
        <v>7</v>
      </c>
      <c r="AX31" s="14"/>
      <c r="AY31" s="13">
        <f t="shared" si="9"/>
        <v>3</v>
      </c>
      <c r="AZ31" s="46" t="str">
        <f t="shared" si="10"/>
        <v>+ 75%</v>
      </c>
      <c r="BA31" s="39">
        <f t="shared" si="11"/>
        <v>0.75</v>
      </c>
      <c r="BB31" s="13"/>
    </row>
    <row r="32" spans="3:54" ht="11.45" customHeight="1" x14ac:dyDescent="0.15">
      <c r="E32" s="26"/>
      <c r="F32" s="26"/>
      <c r="G32" s="27" t="s">
        <v>8</v>
      </c>
      <c r="H32" s="27" t="s">
        <v>18</v>
      </c>
      <c r="I32" s="28">
        <v>70.5</v>
      </c>
      <c r="J32" s="42">
        <v>61.5</v>
      </c>
      <c r="K32" s="29"/>
      <c r="L32" s="29">
        <f t="shared" si="0"/>
        <v>-9</v>
      </c>
      <c r="M32" s="45" t="str">
        <f t="shared" si="1"/>
        <v>- 13%</v>
      </c>
      <c r="N32" s="36">
        <f t="shared" si="2"/>
        <v>-0.1276595744680851</v>
      </c>
      <c r="O32" s="29"/>
      <c r="R32" s="26"/>
      <c r="S32" s="26"/>
      <c r="T32" s="27" t="s">
        <v>8</v>
      </c>
      <c r="U32" s="27" t="s">
        <v>18</v>
      </c>
      <c r="V32" s="28">
        <v>3.5</v>
      </c>
      <c r="W32" s="29">
        <v>6</v>
      </c>
      <c r="X32" s="28"/>
      <c r="Y32" s="29">
        <f t="shared" si="3"/>
        <v>2.5</v>
      </c>
      <c r="Z32" s="45" t="str">
        <f t="shared" si="4"/>
        <v>+ 71%</v>
      </c>
      <c r="AA32" s="36">
        <f t="shared" si="5"/>
        <v>0.7142857142857143</v>
      </c>
      <c r="AB32" s="29"/>
      <c r="AE32" s="26"/>
      <c r="AF32" s="26"/>
      <c r="AG32" s="27" t="s">
        <v>8</v>
      </c>
      <c r="AH32" s="27" t="s">
        <v>18</v>
      </c>
      <c r="AI32" s="28">
        <v>17</v>
      </c>
      <c r="AJ32" s="29">
        <v>16</v>
      </c>
      <c r="AK32" s="28"/>
      <c r="AL32" s="29">
        <f t="shared" si="6"/>
        <v>-1</v>
      </c>
      <c r="AM32" s="45" t="str">
        <f t="shared" si="7"/>
        <v>- 6%</v>
      </c>
      <c r="AN32" s="36">
        <f t="shared" si="8"/>
        <v>-5.8823529411764705E-2</v>
      </c>
      <c r="AO32" s="29"/>
      <c r="AR32" s="26"/>
      <c r="AS32" s="26"/>
      <c r="AT32" s="27" t="s">
        <v>8</v>
      </c>
      <c r="AU32" s="27" t="s">
        <v>18</v>
      </c>
      <c r="AV32" s="28">
        <v>28</v>
      </c>
      <c r="AW32" s="29">
        <v>24</v>
      </c>
      <c r="AX32" s="28"/>
      <c r="AY32" s="29">
        <f t="shared" si="9"/>
        <v>-4</v>
      </c>
      <c r="AZ32" s="45" t="str">
        <f t="shared" si="10"/>
        <v>- 14%</v>
      </c>
      <c r="BA32" s="36">
        <f t="shared" si="11"/>
        <v>-0.14285714285714285</v>
      </c>
      <c r="BB32" s="29"/>
    </row>
    <row r="33" spans="1:54" ht="11.45" customHeight="1" x14ac:dyDescent="0.15">
      <c r="E33" s="17"/>
      <c r="F33" s="17"/>
      <c r="G33" s="16" t="s">
        <v>9</v>
      </c>
      <c r="H33" s="16" t="s">
        <v>1</v>
      </c>
      <c r="I33" s="14">
        <v>394</v>
      </c>
      <c r="J33" s="19">
        <v>390</v>
      </c>
      <c r="K33" s="13"/>
      <c r="L33" s="13">
        <f t="shared" si="0"/>
        <v>-4</v>
      </c>
      <c r="M33" s="46" t="str">
        <f t="shared" si="1"/>
        <v>- 1%</v>
      </c>
      <c r="N33" s="37">
        <f t="shared" si="2"/>
        <v>-1.015228426395939E-2</v>
      </c>
      <c r="O33" s="13"/>
      <c r="R33" s="17"/>
      <c r="S33" s="17"/>
      <c r="T33" s="16" t="s">
        <v>9</v>
      </c>
      <c r="U33" s="16" t="s">
        <v>1</v>
      </c>
      <c r="V33" s="14">
        <v>31.5</v>
      </c>
      <c r="W33" s="13">
        <v>28.5</v>
      </c>
      <c r="X33" s="14"/>
      <c r="Y33" s="13">
        <f t="shared" si="3"/>
        <v>-3</v>
      </c>
      <c r="Z33" s="46" t="str">
        <f t="shared" si="4"/>
        <v>- 10%</v>
      </c>
      <c r="AA33" s="37">
        <f t="shared" si="5"/>
        <v>-9.5238095238095233E-2</v>
      </c>
      <c r="AB33" s="13"/>
      <c r="AE33" s="17"/>
      <c r="AF33" s="17"/>
      <c r="AG33" s="16" t="s">
        <v>9</v>
      </c>
      <c r="AH33" s="16" t="s">
        <v>1</v>
      </c>
      <c r="AI33" s="14">
        <v>105.5</v>
      </c>
      <c r="AJ33" s="13">
        <v>104</v>
      </c>
      <c r="AK33" s="14"/>
      <c r="AL33" s="13">
        <f t="shared" si="6"/>
        <v>-1.5</v>
      </c>
      <c r="AM33" s="46" t="str">
        <f t="shared" si="7"/>
        <v>- 1%</v>
      </c>
      <c r="AN33" s="37">
        <f t="shared" si="8"/>
        <v>-1.4218009478672985E-2</v>
      </c>
      <c r="AO33" s="13"/>
      <c r="AR33" s="17"/>
      <c r="AS33" s="17"/>
      <c r="AT33" s="16" t="s">
        <v>9</v>
      </c>
      <c r="AU33" s="16" t="s">
        <v>1</v>
      </c>
      <c r="AV33" s="14">
        <v>125.5</v>
      </c>
      <c r="AW33" s="13">
        <v>138.5</v>
      </c>
      <c r="AX33" s="14"/>
      <c r="AY33" s="13">
        <f t="shared" si="9"/>
        <v>13</v>
      </c>
      <c r="AZ33" s="46" t="str">
        <f t="shared" si="10"/>
        <v>+ 10%</v>
      </c>
      <c r="BA33" s="37">
        <f t="shared" si="11"/>
        <v>0.10358565737051793</v>
      </c>
      <c r="BB33" s="13"/>
    </row>
    <row r="34" spans="1:54" ht="11.45" customHeight="1" x14ac:dyDescent="0.15">
      <c r="E34" s="26"/>
      <c r="F34" s="26"/>
      <c r="G34" s="27" t="s">
        <v>11</v>
      </c>
      <c r="H34" s="27" t="s">
        <v>20</v>
      </c>
      <c r="I34" s="28">
        <v>14</v>
      </c>
      <c r="J34" s="42">
        <v>16.5</v>
      </c>
      <c r="K34" s="29"/>
      <c r="L34" s="29">
        <f t="shared" si="0"/>
        <v>2.5</v>
      </c>
      <c r="M34" s="45" t="str">
        <f t="shared" si="1"/>
        <v>+ 18%</v>
      </c>
      <c r="N34" s="36">
        <f t="shared" si="2"/>
        <v>0.17857142857142858</v>
      </c>
      <c r="O34" s="29"/>
      <c r="R34" s="26"/>
      <c r="S34" s="26"/>
      <c r="T34" s="27" t="s">
        <v>11</v>
      </c>
      <c r="U34" s="27" t="s">
        <v>20</v>
      </c>
      <c r="V34" s="28">
        <v>1</v>
      </c>
      <c r="W34" s="29">
        <v>1.5</v>
      </c>
      <c r="X34" s="28"/>
      <c r="Y34" s="29">
        <f t="shared" si="3"/>
        <v>0.5</v>
      </c>
      <c r="Z34" s="45" t="str">
        <f t="shared" si="4"/>
        <v>+ 50%</v>
      </c>
      <c r="AA34" s="36">
        <f t="shared" si="5"/>
        <v>0.5</v>
      </c>
      <c r="AB34" s="29"/>
      <c r="AE34" s="26"/>
      <c r="AF34" s="26"/>
      <c r="AG34" s="27" t="s">
        <v>11</v>
      </c>
      <c r="AH34" s="27" t="s">
        <v>20</v>
      </c>
      <c r="AI34" s="28">
        <v>4</v>
      </c>
      <c r="AJ34" s="29">
        <v>5</v>
      </c>
      <c r="AK34" s="28"/>
      <c r="AL34" s="29">
        <f t="shared" si="6"/>
        <v>1</v>
      </c>
      <c r="AM34" s="45" t="str">
        <f t="shared" si="7"/>
        <v>+ 25%</v>
      </c>
      <c r="AN34" s="36">
        <f t="shared" si="8"/>
        <v>0.25</v>
      </c>
      <c r="AO34" s="29"/>
      <c r="AR34" s="26"/>
      <c r="AS34" s="26"/>
      <c r="AT34" s="27" t="s">
        <v>11</v>
      </c>
      <c r="AU34" s="27" t="s">
        <v>20</v>
      </c>
      <c r="AV34" s="28">
        <v>6</v>
      </c>
      <c r="AW34" s="29">
        <v>7.5</v>
      </c>
      <c r="AX34" s="28"/>
      <c r="AY34" s="29">
        <f t="shared" si="9"/>
        <v>1.5</v>
      </c>
      <c r="AZ34" s="45" t="str">
        <f t="shared" si="10"/>
        <v>+ 25%</v>
      </c>
      <c r="BA34" s="36">
        <f t="shared" si="11"/>
        <v>0.25</v>
      </c>
      <c r="BB34" s="29"/>
    </row>
    <row r="35" spans="1:54" ht="11.45" customHeight="1" x14ac:dyDescent="0.15">
      <c r="E35" s="17"/>
      <c r="F35" s="17"/>
      <c r="G35" s="16" t="s">
        <v>12</v>
      </c>
      <c r="H35" s="16" t="s">
        <v>21</v>
      </c>
      <c r="I35" s="14">
        <v>25</v>
      </c>
      <c r="J35" s="19">
        <v>42.5</v>
      </c>
      <c r="K35" s="13"/>
      <c r="L35" s="13">
        <f t="shared" si="0"/>
        <v>17.5</v>
      </c>
      <c r="M35" s="46" t="str">
        <f t="shared" si="1"/>
        <v>+ 70%</v>
      </c>
      <c r="N35" s="37">
        <f t="shared" si="2"/>
        <v>0.7</v>
      </c>
      <c r="O35" s="13"/>
      <c r="R35" s="17"/>
      <c r="S35" s="17"/>
      <c r="T35" s="16" t="s">
        <v>12</v>
      </c>
      <c r="U35" s="16" t="s">
        <v>21</v>
      </c>
      <c r="V35" s="14">
        <v>1.5</v>
      </c>
      <c r="W35" s="13">
        <v>2.5</v>
      </c>
      <c r="X35" s="14"/>
      <c r="Y35" s="13">
        <f t="shared" si="3"/>
        <v>1</v>
      </c>
      <c r="Z35" s="46" t="str">
        <f t="shared" si="4"/>
        <v>+ 67%</v>
      </c>
      <c r="AA35" s="37">
        <f t="shared" si="5"/>
        <v>0.66666666666666663</v>
      </c>
      <c r="AB35" s="13"/>
      <c r="AE35" s="17"/>
      <c r="AF35" s="17"/>
      <c r="AG35" s="16" t="s">
        <v>12</v>
      </c>
      <c r="AH35" s="16" t="s">
        <v>21</v>
      </c>
      <c r="AI35" s="14">
        <v>7.5</v>
      </c>
      <c r="AJ35" s="13">
        <v>12.5</v>
      </c>
      <c r="AK35" s="14"/>
      <c r="AL35" s="13">
        <f t="shared" si="6"/>
        <v>5</v>
      </c>
      <c r="AM35" s="46" t="str">
        <f t="shared" si="7"/>
        <v>+ 67%</v>
      </c>
      <c r="AN35" s="37">
        <f t="shared" si="8"/>
        <v>0.66666666666666663</v>
      </c>
      <c r="AO35" s="13"/>
      <c r="AR35" s="17"/>
      <c r="AS35" s="17"/>
      <c r="AT35" s="16" t="s">
        <v>12</v>
      </c>
      <c r="AU35" s="16" t="s">
        <v>21</v>
      </c>
      <c r="AV35" s="14">
        <v>10.5</v>
      </c>
      <c r="AW35" s="13">
        <v>17</v>
      </c>
      <c r="AX35" s="14"/>
      <c r="AY35" s="13">
        <f t="shared" si="9"/>
        <v>6.5</v>
      </c>
      <c r="AZ35" s="46" t="str">
        <f t="shared" si="10"/>
        <v>+ 62%</v>
      </c>
      <c r="BA35" s="37">
        <f t="shared" si="11"/>
        <v>0.61904761904761907</v>
      </c>
      <c r="BB35" s="13"/>
    </row>
    <row r="36" spans="1:54" ht="11.45" customHeight="1" x14ac:dyDescent="0.15">
      <c r="E36" s="26"/>
      <c r="F36" s="26"/>
      <c r="G36" s="27" t="s">
        <v>13</v>
      </c>
      <c r="H36" s="27" t="s">
        <v>2</v>
      </c>
      <c r="I36" s="28">
        <v>798.5</v>
      </c>
      <c r="J36" s="42">
        <v>701.5</v>
      </c>
      <c r="K36" s="29"/>
      <c r="L36" s="29">
        <f t="shared" si="0"/>
        <v>-97</v>
      </c>
      <c r="M36" s="45" t="str">
        <f t="shared" si="1"/>
        <v>- 12%</v>
      </c>
      <c r="N36" s="36">
        <f t="shared" si="2"/>
        <v>-0.12147777082028804</v>
      </c>
      <c r="O36" s="29"/>
      <c r="R36" s="26"/>
      <c r="S36" s="26"/>
      <c r="T36" s="27" t="s">
        <v>13</v>
      </c>
      <c r="U36" s="27" t="s">
        <v>2</v>
      </c>
      <c r="V36" s="28">
        <v>57.5</v>
      </c>
      <c r="W36" s="29">
        <v>50</v>
      </c>
      <c r="X36" s="28"/>
      <c r="Y36" s="29">
        <f t="shared" si="3"/>
        <v>-7.5</v>
      </c>
      <c r="Z36" s="45" t="str">
        <f t="shared" si="4"/>
        <v>- 13%</v>
      </c>
      <c r="AA36" s="36">
        <f t="shared" si="5"/>
        <v>-0.13043478260869565</v>
      </c>
      <c r="AB36" s="29"/>
      <c r="AE36" s="26"/>
      <c r="AF36" s="26"/>
      <c r="AG36" s="27" t="s">
        <v>13</v>
      </c>
      <c r="AH36" s="27" t="s">
        <v>2</v>
      </c>
      <c r="AI36" s="28">
        <v>233.5</v>
      </c>
      <c r="AJ36" s="29">
        <v>216</v>
      </c>
      <c r="AK36" s="28"/>
      <c r="AL36" s="29">
        <f t="shared" si="6"/>
        <v>-17.5</v>
      </c>
      <c r="AM36" s="45" t="str">
        <f t="shared" si="7"/>
        <v>- 7%</v>
      </c>
      <c r="AN36" s="36">
        <f t="shared" si="8"/>
        <v>-7.4946466809421838E-2</v>
      </c>
      <c r="AO36" s="29"/>
      <c r="AR36" s="26"/>
      <c r="AS36" s="26"/>
      <c r="AT36" s="27" t="s">
        <v>13</v>
      </c>
      <c r="AU36" s="27" t="s">
        <v>2</v>
      </c>
      <c r="AV36" s="28">
        <v>240</v>
      </c>
      <c r="AW36" s="29">
        <v>215</v>
      </c>
      <c r="AX36" s="28"/>
      <c r="AY36" s="29">
        <f t="shared" si="9"/>
        <v>-25</v>
      </c>
      <c r="AZ36" s="45" t="str">
        <f t="shared" si="10"/>
        <v>- 10%</v>
      </c>
      <c r="BA36" s="36">
        <f t="shared" si="11"/>
        <v>-0.10416666666666667</v>
      </c>
      <c r="BB36" s="29"/>
    </row>
    <row r="37" spans="1:54" ht="11.45" customHeight="1" x14ac:dyDescent="0.15">
      <c r="E37" s="20"/>
      <c r="F37" s="20"/>
      <c r="G37" s="21" t="s">
        <v>14</v>
      </c>
      <c r="H37" s="21" t="s">
        <v>3</v>
      </c>
      <c r="I37" s="22">
        <v>63.5</v>
      </c>
      <c r="J37" s="24">
        <v>39.5</v>
      </c>
      <c r="K37" s="23"/>
      <c r="L37" s="23">
        <f t="shared" si="0"/>
        <v>-24</v>
      </c>
      <c r="M37" s="48" t="str">
        <f t="shared" si="1"/>
        <v>- 38%</v>
      </c>
      <c r="N37" s="41">
        <f t="shared" si="2"/>
        <v>-0.37795275590551181</v>
      </c>
      <c r="O37" s="23"/>
      <c r="R37" s="20"/>
      <c r="S37" s="20"/>
      <c r="T37" s="21" t="s">
        <v>14</v>
      </c>
      <c r="U37" s="21" t="s">
        <v>3</v>
      </c>
      <c r="V37" s="22">
        <v>3</v>
      </c>
      <c r="W37" s="23">
        <v>2.5</v>
      </c>
      <c r="X37" s="22"/>
      <c r="Y37" s="23">
        <f t="shared" si="3"/>
        <v>-0.5</v>
      </c>
      <c r="Z37" s="48" t="str">
        <f t="shared" si="4"/>
        <v>- 17%</v>
      </c>
      <c r="AA37" s="41">
        <f t="shared" si="5"/>
        <v>-0.16666666666666666</v>
      </c>
      <c r="AB37" s="23"/>
      <c r="AE37" s="20"/>
      <c r="AF37" s="20"/>
      <c r="AG37" s="21" t="s">
        <v>14</v>
      </c>
      <c r="AH37" s="21" t="s">
        <v>3</v>
      </c>
      <c r="AI37" s="22">
        <v>17</v>
      </c>
      <c r="AJ37" s="23">
        <v>9.5</v>
      </c>
      <c r="AK37" s="22"/>
      <c r="AL37" s="23">
        <f t="shared" si="6"/>
        <v>-7.5</v>
      </c>
      <c r="AM37" s="48" t="str">
        <f t="shared" si="7"/>
        <v>- 44%</v>
      </c>
      <c r="AN37" s="41">
        <f t="shared" si="8"/>
        <v>-0.44117647058823528</v>
      </c>
      <c r="AO37" s="23"/>
      <c r="AR37" s="20"/>
      <c r="AS37" s="20"/>
      <c r="AT37" s="21" t="s">
        <v>14</v>
      </c>
      <c r="AU37" s="21" t="s">
        <v>3</v>
      </c>
      <c r="AV37" s="22">
        <v>22</v>
      </c>
      <c r="AW37" s="23">
        <v>15.5</v>
      </c>
      <c r="AX37" s="22"/>
      <c r="AY37" s="23">
        <f t="shared" si="9"/>
        <v>-6.5</v>
      </c>
      <c r="AZ37" s="48" t="str">
        <f t="shared" si="10"/>
        <v>- 30%</v>
      </c>
      <c r="BA37" s="41">
        <f t="shared" si="11"/>
        <v>-0.29545454545454547</v>
      </c>
      <c r="BB37" s="23"/>
    </row>
    <row r="38" spans="1:54" ht="11.45" customHeight="1" x14ac:dyDescent="0.15">
      <c r="E38" s="26" t="s">
        <v>11</v>
      </c>
      <c r="F38" s="26" t="s">
        <v>20</v>
      </c>
      <c r="G38" s="27" t="s">
        <v>7</v>
      </c>
      <c r="H38" s="27" t="s">
        <v>0</v>
      </c>
      <c r="I38" s="28">
        <v>209</v>
      </c>
      <c r="J38" s="42">
        <v>334</v>
      </c>
      <c r="K38" s="29"/>
      <c r="L38" s="29">
        <f t="shared" si="0"/>
        <v>125</v>
      </c>
      <c r="M38" s="45" t="str">
        <f t="shared" si="1"/>
        <v>+ 60%</v>
      </c>
      <c r="N38" s="40">
        <f t="shared" si="2"/>
        <v>0.59808612440191389</v>
      </c>
      <c r="O38" s="29"/>
      <c r="R38" s="26" t="s">
        <v>11</v>
      </c>
      <c r="S38" s="26" t="s">
        <v>20</v>
      </c>
      <c r="T38" s="27" t="s">
        <v>7</v>
      </c>
      <c r="U38" s="27" t="s">
        <v>0</v>
      </c>
      <c r="V38" s="28">
        <v>20.5</v>
      </c>
      <c r="W38" s="29">
        <v>31</v>
      </c>
      <c r="X38" s="28"/>
      <c r="Y38" s="29">
        <f t="shared" si="3"/>
        <v>10.5</v>
      </c>
      <c r="Z38" s="45" t="str">
        <f t="shared" si="4"/>
        <v>+ 51%</v>
      </c>
      <c r="AA38" s="40">
        <f t="shared" si="5"/>
        <v>0.51219512195121952</v>
      </c>
      <c r="AB38" s="29"/>
      <c r="AE38" s="26" t="s">
        <v>11</v>
      </c>
      <c r="AF38" s="26" t="s">
        <v>20</v>
      </c>
      <c r="AG38" s="27" t="s">
        <v>7</v>
      </c>
      <c r="AH38" s="27" t="s">
        <v>0</v>
      </c>
      <c r="AI38" s="28">
        <v>61.5</v>
      </c>
      <c r="AJ38" s="29">
        <v>99.5</v>
      </c>
      <c r="AK38" s="28"/>
      <c r="AL38" s="29">
        <f t="shared" si="6"/>
        <v>38</v>
      </c>
      <c r="AM38" s="45" t="str">
        <f t="shared" si="7"/>
        <v>+ 62%</v>
      </c>
      <c r="AN38" s="40">
        <f t="shared" si="8"/>
        <v>0.61788617886178865</v>
      </c>
      <c r="AO38" s="29"/>
      <c r="AR38" s="26" t="s">
        <v>11</v>
      </c>
      <c r="AS38" s="26" t="s">
        <v>20</v>
      </c>
      <c r="AT38" s="27" t="s">
        <v>7</v>
      </c>
      <c r="AU38" s="27" t="s">
        <v>0</v>
      </c>
      <c r="AV38" s="28">
        <v>46.5</v>
      </c>
      <c r="AW38" s="29">
        <v>78</v>
      </c>
      <c r="AX38" s="28"/>
      <c r="AY38" s="29">
        <f t="shared" si="9"/>
        <v>31.5</v>
      </c>
      <c r="AZ38" s="45" t="str">
        <f t="shared" si="10"/>
        <v>+ 68%</v>
      </c>
      <c r="BA38" s="40">
        <f t="shared" si="11"/>
        <v>0.67741935483870963</v>
      </c>
      <c r="BB38" s="29"/>
    </row>
    <row r="39" spans="1:54" ht="11.45" customHeight="1" x14ac:dyDescent="0.15">
      <c r="E39" s="17"/>
      <c r="F39" s="17"/>
      <c r="G39" s="16" t="s">
        <v>8</v>
      </c>
      <c r="H39" s="16" t="s">
        <v>18</v>
      </c>
      <c r="I39" s="14">
        <v>347</v>
      </c>
      <c r="J39" s="19">
        <v>436</v>
      </c>
      <c r="K39" s="13"/>
      <c r="L39" s="13">
        <f t="shared" si="0"/>
        <v>89</v>
      </c>
      <c r="M39" s="46" t="str">
        <f t="shared" si="1"/>
        <v>+ 26%</v>
      </c>
      <c r="N39" s="37">
        <f t="shared" si="2"/>
        <v>0.25648414985590778</v>
      </c>
      <c r="O39" s="13"/>
      <c r="R39" s="17"/>
      <c r="S39" s="17"/>
      <c r="T39" s="16" t="s">
        <v>8</v>
      </c>
      <c r="U39" s="16" t="s">
        <v>18</v>
      </c>
      <c r="V39" s="14">
        <v>24</v>
      </c>
      <c r="W39" s="13">
        <v>36.5</v>
      </c>
      <c r="X39" s="14"/>
      <c r="Y39" s="13">
        <f t="shared" si="3"/>
        <v>12.5</v>
      </c>
      <c r="Z39" s="46" t="str">
        <f t="shared" si="4"/>
        <v>+ 52%</v>
      </c>
      <c r="AA39" s="37">
        <f t="shared" si="5"/>
        <v>0.52083333333333337</v>
      </c>
      <c r="AB39" s="13"/>
      <c r="AE39" s="17"/>
      <c r="AF39" s="17"/>
      <c r="AG39" s="16" t="s">
        <v>8</v>
      </c>
      <c r="AH39" s="16" t="s">
        <v>18</v>
      </c>
      <c r="AI39" s="14">
        <v>88</v>
      </c>
      <c r="AJ39" s="13">
        <v>133.5</v>
      </c>
      <c r="AK39" s="14"/>
      <c r="AL39" s="13">
        <f t="shared" si="6"/>
        <v>45.5</v>
      </c>
      <c r="AM39" s="46" t="str">
        <f t="shared" si="7"/>
        <v>+ 52%</v>
      </c>
      <c r="AN39" s="37">
        <f t="shared" si="8"/>
        <v>0.51704545454545459</v>
      </c>
      <c r="AO39" s="13"/>
      <c r="AR39" s="17"/>
      <c r="AS39" s="17"/>
      <c r="AT39" s="16" t="s">
        <v>8</v>
      </c>
      <c r="AU39" s="16" t="s">
        <v>18</v>
      </c>
      <c r="AV39" s="14">
        <v>100</v>
      </c>
      <c r="AW39" s="13">
        <v>118.5</v>
      </c>
      <c r="AX39" s="14"/>
      <c r="AY39" s="13">
        <f t="shared" si="9"/>
        <v>18.5</v>
      </c>
      <c r="AZ39" s="46" t="str">
        <f t="shared" si="10"/>
        <v>+ 19%</v>
      </c>
      <c r="BA39" s="37">
        <f t="shared" si="11"/>
        <v>0.185</v>
      </c>
      <c r="BB39" s="13"/>
    </row>
    <row r="40" spans="1:54" ht="11.45" customHeight="1" x14ac:dyDescent="0.15">
      <c r="E40" s="26"/>
      <c r="F40" s="26"/>
      <c r="G40" s="27" t="s">
        <v>9</v>
      </c>
      <c r="H40" s="27" t="s">
        <v>1</v>
      </c>
      <c r="I40" s="28">
        <v>70.5</v>
      </c>
      <c r="J40" s="42">
        <v>138</v>
      </c>
      <c r="K40" s="29"/>
      <c r="L40" s="29">
        <f t="shared" si="0"/>
        <v>67.5</v>
      </c>
      <c r="M40" s="45" t="str">
        <f t="shared" si="1"/>
        <v>+ 96%</v>
      </c>
      <c r="N40" s="36">
        <f t="shared" si="2"/>
        <v>0.95744680851063835</v>
      </c>
      <c r="O40" s="29"/>
      <c r="R40" s="26"/>
      <c r="S40" s="26"/>
      <c r="T40" s="27" t="s">
        <v>9</v>
      </c>
      <c r="U40" s="27" t="s">
        <v>1</v>
      </c>
      <c r="V40" s="28">
        <v>3</v>
      </c>
      <c r="W40" s="29">
        <v>12</v>
      </c>
      <c r="X40" s="28"/>
      <c r="Y40" s="29">
        <f t="shared" si="3"/>
        <v>9</v>
      </c>
      <c r="Z40" s="45" t="str">
        <f t="shared" si="4"/>
        <v>+ 300%</v>
      </c>
      <c r="AA40" s="36">
        <f t="shared" si="5"/>
        <v>3</v>
      </c>
      <c r="AB40" s="29"/>
      <c r="AE40" s="26"/>
      <c r="AF40" s="26"/>
      <c r="AG40" s="27" t="s">
        <v>9</v>
      </c>
      <c r="AH40" s="27" t="s">
        <v>1</v>
      </c>
      <c r="AI40" s="28">
        <v>19</v>
      </c>
      <c r="AJ40" s="29">
        <v>42</v>
      </c>
      <c r="AK40" s="28"/>
      <c r="AL40" s="29">
        <f t="shared" si="6"/>
        <v>23</v>
      </c>
      <c r="AM40" s="45" t="str">
        <f t="shared" si="7"/>
        <v>+ 121%</v>
      </c>
      <c r="AN40" s="36">
        <f t="shared" si="8"/>
        <v>1.2105263157894737</v>
      </c>
      <c r="AO40" s="29"/>
      <c r="AR40" s="26"/>
      <c r="AS40" s="26"/>
      <c r="AT40" s="27" t="s">
        <v>9</v>
      </c>
      <c r="AU40" s="27" t="s">
        <v>1</v>
      </c>
      <c r="AV40" s="28">
        <v>26.5</v>
      </c>
      <c r="AW40" s="29">
        <v>42</v>
      </c>
      <c r="AX40" s="28"/>
      <c r="AY40" s="29">
        <f t="shared" si="9"/>
        <v>15.5</v>
      </c>
      <c r="AZ40" s="45" t="str">
        <f t="shared" si="10"/>
        <v>+ 58%</v>
      </c>
      <c r="BA40" s="36">
        <f t="shared" si="11"/>
        <v>0.58490566037735847</v>
      </c>
      <c r="BB40" s="29"/>
    </row>
    <row r="41" spans="1:54" ht="11.45" customHeight="1" x14ac:dyDescent="0.15">
      <c r="E41" s="17"/>
      <c r="F41" s="17"/>
      <c r="G41" s="16" t="s">
        <v>10</v>
      </c>
      <c r="H41" s="16" t="s">
        <v>19</v>
      </c>
      <c r="I41" s="14">
        <v>14</v>
      </c>
      <c r="J41" s="19">
        <v>17.5</v>
      </c>
      <c r="K41" s="13"/>
      <c r="L41" s="13">
        <f t="shared" si="0"/>
        <v>3.5</v>
      </c>
      <c r="M41" s="46" t="str">
        <f t="shared" si="1"/>
        <v>+ 25%</v>
      </c>
      <c r="N41" s="37">
        <f t="shared" si="2"/>
        <v>0.25</v>
      </c>
      <c r="O41" s="13"/>
      <c r="R41" s="17"/>
      <c r="S41" s="17"/>
      <c r="T41" s="16" t="s">
        <v>10</v>
      </c>
      <c r="U41" s="16" t="s">
        <v>19</v>
      </c>
      <c r="V41" s="14">
        <v>4</v>
      </c>
      <c r="W41" s="13">
        <v>1.5</v>
      </c>
      <c r="X41" s="14"/>
      <c r="Y41" s="13">
        <f t="shared" si="3"/>
        <v>-2.5</v>
      </c>
      <c r="Z41" s="46" t="str">
        <f t="shared" si="4"/>
        <v>- 62%</v>
      </c>
      <c r="AA41" s="37">
        <f t="shared" si="5"/>
        <v>-0.625</v>
      </c>
      <c r="AB41" s="13"/>
      <c r="AE41" s="17"/>
      <c r="AF41" s="17"/>
      <c r="AG41" s="16" t="s">
        <v>10</v>
      </c>
      <c r="AH41" s="16" t="s">
        <v>19</v>
      </c>
      <c r="AI41" s="14">
        <v>3</v>
      </c>
      <c r="AJ41" s="13">
        <v>4.5</v>
      </c>
      <c r="AK41" s="14"/>
      <c r="AL41" s="13">
        <f t="shared" si="6"/>
        <v>1.5</v>
      </c>
      <c r="AM41" s="46" t="str">
        <f t="shared" si="7"/>
        <v>+ 50%</v>
      </c>
      <c r="AN41" s="37">
        <f t="shared" si="8"/>
        <v>0.5</v>
      </c>
      <c r="AO41" s="13"/>
      <c r="AR41" s="17"/>
      <c r="AS41" s="17"/>
      <c r="AT41" s="16" t="s">
        <v>10</v>
      </c>
      <c r="AU41" s="16" t="s">
        <v>19</v>
      </c>
      <c r="AV41" s="14">
        <v>6</v>
      </c>
      <c r="AW41" s="13">
        <v>7.5</v>
      </c>
      <c r="AX41" s="14"/>
      <c r="AY41" s="13">
        <f t="shared" si="9"/>
        <v>1.5</v>
      </c>
      <c r="AZ41" s="46" t="str">
        <f t="shared" si="10"/>
        <v>+ 25%</v>
      </c>
      <c r="BA41" s="37">
        <f t="shared" si="11"/>
        <v>0.25</v>
      </c>
      <c r="BB41" s="13"/>
    </row>
    <row r="42" spans="1:54" ht="11.45" customHeight="1" x14ac:dyDescent="0.15">
      <c r="E42" s="26"/>
      <c r="F42" s="26"/>
      <c r="G42" s="27" t="s">
        <v>12</v>
      </c>
      <c r="H42" s="27" t="s">
        <v>21</v>
      </c>
      <c r="I42" s="28">
        <v>1066</v>
      </c>
      <c r="J42" s="42">
        <v>902.5</v>
      </c>
      <c r="K42" s="29"/>
      <c r="L42" s="29">
        <f t="shared" si="0"/>
        <v>-163.5</v>
      </c>
      <c r="M42" s="45" t="str">
        <f t="shared" si="1"/>
        <v>- 15%</v>
      </c>
      <c r="N42" s="36">
        <f t="shared" si="2"/>
        <v>-0.15337711069418386</v>
      </c>
      <c r="O42" s="29"/>
      <c r="R42" s="26"/>
      <c r="S42" s="26"/>
      <c r="T42" s="27" t="s">
        <v>12</v>
      </c>
      <c r="U42" s="27" t="s">
        <v>21</v>
      </c>
      <c r="V42" s="28">
        <v>84.5</v>
      </c>
      <c r="W42" s="29">
        <v>82</v>
      </c>
      <c r="X42" s="28"/>
      <c r="Y42" s="29">
        <f t="shared" si="3"/>
        <v>-2.5</v>
      </c>
      <c r="Z42" s="45" t="str">
        <f t="shared" si="4"/>
        <v>- 3%</v>
      </c>
      <c r="AA42" s="36">
        <f t="shared" si="5"/>
        <v>-2.9585798816568046E-2</v>
      </c>
      <c r="AB42" s="29"/>
      <c r="AE42" s="26"/>
      <c r="AF42" s="26"/>
      <c r="AG42" s="27" t="s">
        <v>12</v>
      </c>
      <c r="AH42" s="27" t="s">
        <v>21</v>
      </c>
      <c r="AI42" s="28">
        <v>304</v>
      </c>
      <c r="AJ42" s="29">
        <v>297</v>
      </c>
      <c r="AK42" s="28"/>
      <c r="AL42" s="29">
        <f t="shared" si="6"/>
        <v>-7</v>
      </c>
      <c r="AM42" s="45" t="str">
        <f t="shared" si="7"/>
        <v>- 2%</v>
      </c>
      <c r="AN42" s="36">
        <f t="shared" si="8"/>
        <v>-2.3026315789473683E-2</v>
      </c>
      <c r="AO42" s="29"/>
      <c r="AR42" s="26"/>
      <c r="AS42" s="26"/>
      <c r="AT42" s="27" t="s">
        <v>12</v>
      </c>
      <c r="AU42" s="27" t="s">
        <v>21</v>
      </c>
      <c r="AV42" s="28">
        <v>299</v>
      </c>
      <c r="AW42" s="29">
        <v>210</v>
      </c>
      <c r="AX42" s="28"/>
      <c r="AY42" s="29">
        <f t="shared" si="9"/>
        <v>-89</v>
      </c>
      <c r="AZ42" s="45" t="str">
        <f t="shared" si="10"/>
        <v>- 30%</v>
      </c>
      <c r="BA42" s="36">
        <f t="shared" si="11"/>
        <v>-0.2976588628762542</v>
      </c>
      <c r="BB42" s="29"/>
    </row>
    <row r="43" spans="1:54" ht="11.45" customHeight="1" x14ac:dyDescent="0.15">
      <c r="E43" s="17"/>
      <c r="F43" s="17"/>
      <c r="G43" s="16" t="s">
        <v>13</v>
      </c>
      <c r="H43" s="16" t="s">
        <v>2</v>
      </c>
      <c r="I43" s="14">
        <v>271</v>
      </c>
      <c r="J43" s="19">
        <v>359.5</v>
      </c>
      <c r="K43" s="13"/>
      <c r="L43" s="13">
        <f t="shared" si="0"/>
        <v>88.5</v>
      </c>
      <c r="M43" s="46" t="str">
        <f t="shared" si="1"/>
        <v>+ 33%</v>
      </c>
      <c r="N43" s="37">
        <f t="shared" si="2"/>
        <v>0.32656826568265684</v>
      </c>
      <c r="O43" s="13"/>
      <c r="R43" s="17"/>
      <c r="S43" s="17"/>
      <c r="T43" s="16" t="s">
        <v>13</v>
      </c>
      <c r="U43" s="16" t="s">
        <v>2</v>
      </c>
      <c r="V43" s="14">
        <v>16</v>
      </c>
      <c r="W43" s="13">
        <v>29</v>
      </c>
      <c r="X43" s="14"/>
      <c r="Y43" s="13">
        <f t="shared" si="3"/>
        <v>13</v>
      </c>
      <c r="Z43" s="46" t="str">
        <f t="shared" si="4"/>
        <v>+ 81%</v>
      </c>
      <c r="AA43" s="37">
        <f t="shared" si="5"/>
        <v>0.8125</v>
      </c>
      <c r="AB43" s="13"/>
      <c r="AE43" s="17"/>
      <c r="AF43" s="17"/>
      <c r="AG43" s="16" t="s">
        <v>13</v>
      </c>
      <c r="AH43" s="16" t="s">
        <v>2</v>
      </c>
      <c r="AI43" s="14">
        <v>80.5</v>
      </c>
      <c r="AJ43" s="13">
        <v>104.5</v>
      </c>
      <c r="AK43" s="14"/>
      <c r="AL43" s="13">
        <f t="shared" si="6"/>
        <v>24</v>
      </c>
      <c r="AM43" s="46" t="str">
        <f t="shared" si="7"/>
        <v>+ 30%</v>
      </c>
      <c r="AN43" s="37">
        <f t="shared" si="8"/>
        <v>0.29813664596273293</v>
      </c>
      <c r="AO43" s="13"/>
      <c r="AR43" s="17"/>
      <c r="AS43" s="17"/>
      <c r="AT43" s="16" t="s">
        <v>13</v>
      </c>
      <c r="AU43" s="16" t="s">
        <v>2</v>
      </c>
      <c r="AV43" s="14">
        <v>82.5</v>
      </c>
      <c r="AW43" s="13">
        <v>100</v>
      </c>
      <c r="AX43" s="14"/>
      <c r="AY43" s="13">
        <f t="shared" si="9"/>
        <v>17.5</v>
      </c>
      <c r="AZ43" s="46" t="str">
        <f t="shared" si="10"/>
        <v>+ 21%</v>
      </c>
      <c r="BA43" s="37">
        <f t="shared" si="11"/>
        <v>0.21212121212121213</v>
      </c>
      <c r="BB43" s="13"/>
    </row>
    <row r="44" spans="1:54" ht="11.45" customHeight="1" x14ac:dyDescent="0.15">
      <c r="E44" s="31"/>
      <c r="F44" s="31"/>
      <c r="G44" s="32" t="s">
        <v>14</v>
      </c>
      <c r="H44" s="32" t="s">
        <v>3</v>
      </c>
      <c r="I44" s="33">
        <v>324.5</v>
      </c>
      <c r="J44" s="43">
        <v>412.5</v>
      </c>
      <c r="K44" s="34"/>
      <c r="L44" s="34">
        <f t="shared" si="0"/>
        <v>88</v>
      </c>
      <c r="M44" s="47" t="str">
        <f t="shared" si="1"/>
        <v>+ 27%</v>
      </c>
      <c r="N44" s="38">
        <f t="shared" si="2"/>
        <v>0.2711864406779661</v>
      </c>
      <c r="O44" s="34"/>
      <c r="R44" s="31"/>
      <c r="S44" s="31"/>
      <c r="T44" s="32" t="s">
        <v>14</v>
      </c>
      <c r="U44" s="32" t="s">
        <v>3</v>
      </c>
      <c r="V44" s="33">
        <v>33</v>
      </c>
      <c r="W44" s="34">
        <v>40</v>
      </c>
      <c r="X44" s="33"/>
      <c r="Y44" s="34">
        <f t="shared" si="3"/>
        <v>7</v>
      </c>
      <c r="Z44" s="47" t="str">
        <f t="shared" si="4"/>
        <v>+ 21%</v>
      </c>
      <c r="AA44" s="38">
        <f t="shared" si="5"/>
        <v>0.21212121212121213</v>
      </c>
      <c r="AB44" s="34"/>
      <c r="AE44" s="31"/>
      <c r="AF44" s="31"/>
      <c r="AG44" s="32" t="s">
        <v>14</v>
      </c>
      <c r="AH44" s="32" t="s">
        <v>3</v>
      </c>
      <c r="AI44" s="33">
        <v>77.5</v>
      </c>
      <c r="AJ44" s="34">
        <v>108.5</v>
      </c>
      <c r="AK44" s="33"/>
      <c r="AL44" s="34">
        <f t="shared" si="6"/>
        <v>31</v>
      </c>
      <c r="AM44" s="47" t="str">
        <f t="shared" si="7"/>
        <v>+ 40%</v>
      </c>
      <c r="AN44" s="38">
        <f t="shared" si="8"/>
        <v>0.4</v>
      </c>
      <c r="AO44" s="34"/>
      <c r="AR44" s="31"/>
      <c r="AS44" s="31"/>
      <c r="AT44" s="32" t="s">
        <v>14</v>
      </c>
      <c r="AU44" s="32" t="s">
        <v>3</v>
      </c>
      <c r="AV44" s="33">
        <v>99.5</v>
      </c>
      <c r="AW44" s="34">
        <v>113.5</v>
      </c>
      <c r="AX44" s="33"/>
      <c r="AY44" s="34">
        <f t="shared" si="9"/>
        <v>14</v>
      </c>
      <c r="AZ44" s="47" t="str">
        <f t="shared" si="10"/>
        <v>+ 14%</v>
      </c>
      <c r="BA44" s="38">
        <f t="shared" si="11"/>
        <v>0.1407035175879397</v>
      </c>
      <c r="BB44" s="34"/>
    </row>
    <row r="45" spans="1:54" ht="11.45" customHeight="1" x14ac:dyDescent="0.15">
      <c r="A45" s="49" t="s">
        <v>30</v>
      </c>
      <c r="B45" s="50"/>
      <c r="C45" s="50"/>
      <c r="E45" s="17" t="s">
        <v>12</v>
      </c>
      <c r="F45" s="17" t="s">
        <v>21</v>
      </c>
      <c r="G45" s="16" t="s">
        <v>7</v>
      </c>
      <c r="H45" s="16" t="s">
        <v>0</v>
      </c>
      <c r="I45" s="14">
        <v>8360.5</v>
      </c>
      <c r="J45" s="19">
        <v>8597.5</v>
      </c>
      <c r="K45" s="13"/>
      <c r="L45" s="13">
        <f t="shared" si="0"/>
        <v>237</v>
      </c>
      <c r="M45" s="46" t="str">
        <f t="shared" si="1"/>
        <v>+ 3%</v>
      </c>
      <c r="N45" s="39">
        <f t="shared" si="2"/>
        <v>2.8347586866814187E-2</v>
      </c>
      <c r="O45" s="13"/>
      <c r="R45" s="17" t="s">
        <v>12</v>
      </c>
      <c r="S45" s="17" t="s">
        <v>21</v>
      </c>
      <c r="T45" s="16" t="s">
        <v>7</v>
      </c>
      <c r="U45" s="16" t="s">
        <v>0</v>
      </c>
      <c r="V45" s="14">
        <v>623.5</v>
      </c>
      <c r="W45" s="13">
        <v>671.5</v>
      </c>
      <c r="X45" s="14"/>
      <c r="Y45" s="13">
        <f t="shared" si="3"/>
        <v>48</v>
      </c>
      <c r="Z45" s="46" t="str">
        <f t="shared" si="4"/>
        <v>+ 8%</v>
      </c>
      <c r="AA45" s="39">
        <f t="shared" si="5"/>
        <v>7.6984763432237369E-2</v>
      </c>
      <c r="AB45" s="13"/>
      <c r="AE45" s="17" t="s">
        <v>12</v>
      </c>
      <c r="AF45" s="17" t="s">
        <v>21</v>
      </c>
      <c r="AG45" s="16" t="s">
        <v>7</v>
      </c>
      <c r="AH45" s="16" t="s">
        <v>0</v>
      </c>
      <c r="AI45" s="14">
        <v>2324.5</v>
      </c>
      <c r="AJ45" s="13">
        <v>2387.5</v>
      </c>
      <c r="AK45" s="14"/>
      <c r="AL45" s="13">
        <f t="shared" si="6"/>
        <v>63</v>
      </c>
      <c r="AM45" s="46" t="str">
        <f t="shared" si="7"/>
        <v>+ 3%</v>
      </c>
      <c r="AN45" s="39">
        <f t="shared" si="8"/>
        <v>2.7102602710260271E-2</v>
      </c>
      <c r="AO45" s="13"/>
      <c r="AR45" s="17" t="s">
        <v>12</v>
      </c>
      <c r="AS45" s="17" t="s">
        <v>21</v>
      </c>
      <c r="AT45" s="16" t="s">
        <v>7</v>
      </c>
      <c r="AU45" s="16" t="s">
        <v>0</v>
      </c>
      <c r="AV45" s="14">
        <v>2348.5</v>
      </c>
      <c r="AW45" s="13">
        <v>2421.5</v>
      </c>
      <c r="AX45" s="14"/>
      <c r="AY45" s="13">
        <f t="shared" si="9"/>
        <v>73</v>
      </c>
      <c r="AZ45" s="46" t="str">
        <f t="shared" si="10"/>
        <v>+ 3%</v>
      </c>
      <c r="BA45" s="39">
        <f t="shared" si="11"/>
        <v>3.1083670427932725E-2</v>
      </c>
      <c r="BB45" s="13"/>
    </row>
    <row r="46" spans="1:54" ht="11.45" customHeight="1" x14ac:dyDescent="0.15">
      <c r="A46" s="2"/>
      <c r="B46" s="1"/>
      <c r="C46" s="1"/>
      <c r="E46" s="26"/>
      <c r="F46" s="26"/>
      <c r="G46" s="27" t="s">
        <v>8</v>
      </c>
      <c r="H46" s="27" t="s">
        <v>18</v>
      </c>
      <c r="I46" s="28">
        <v>1142.5</v>
      </c>
      <c r="J46" s="42">
        <v>1618</v>
      </c>
      <c r="K46" s="29"/>
      <c r="L46" s="29">
        <f t="shared" si="0"/>
        <v>475.5</v>
      </c>
      <c r="M46" s="45" t="str">
        <f t="shared" si="1"/>
        <v>+ 42%</v>
      </c>
      <c r="N46" s="36">
        <f t="shared" si="2"/>
        <v>0.41619256017505468</v>
      </c>
      <c r="O46" s="29"/>
      <c r="R46" s="26"/>
      <c r="S46" s="26"/>
      <c r="T46" s="27" t="s">
        <v>8</v>
      </c>
      <c r="U46" s="27" t="s">
        <v>18</v>
      </c>
      <c r="V46" s="28">
        <v>88.5</v>
      </c>
      <c r="W46" s="29">
        <v>103.5</v>
      </c>
      <c r="X46" s="28"/>
      <c r="Y46" s="29">
        <f t="shared" si="3"/>
        <v>15</v>
      </c>
      <c r="Z46" s="45" t="str">
        <f t="shared" si="4"/>
        <v>+ 17%</v>
      </c>
      <c r="AA46" s="36">
        <f t="shared" si="5"/>
        <v>0.16949152542372881</v>
      </c>
      <c r="AB46" s="29"/>
      <c r="AE46" s="26"/>
      <c r="AF46" s="26"/>
      <c r="AG46" s="27" t="s">
        <v>8</v>
      </c>
      <c r="AH46" s="27" t="s">
        <v>18</v>
      </c>
      <c r="AI46" s="28">
        <v>251.5</v>
      </c>
      <c r="AJ46" s="29">
        <v>428.5</v>
      </c>
      <c r="AK46" s="28"/>
      <c r="AL46" s="29">
        <f t="shared" si="6"/>
        <v>177</v>
      </c>
      <c r="AM46" s="45" t="str">
        <f t="shared" si="7"/>
        <v>+ 70%</v>
      </c>
      <c r="AN46" s="36">
        <f t="shared" si="8"/>
        <v>0.70377733598409542</v>
      </c>
      <c r="AO46" s="29"/>
      <c r="AR46" s="26"/>
      <c r="AS46" s="26"/>
      <c r="AT46" s="27" t="s">
        <v>8</v>
      </c>
      <c r="AU46" s="27" t="s">
        <v>18</v>
      </c>
      <c r="AV46" s="28">
        <v>388</v>
      </c>
      <c r="AW46" s="29">
        <v>503</v>
      </c>
      <c r="AX46" s="28"/>
      <c r="AY46" s="29">
        <f t="shared" si="9"/>
        <v>115</v>
      </c>
      <c r="AZ46" s="45" t="str">
        <f t="shared" si="10"/>
        <v>+ 30%</v>
      </c>
      <c r="BA46" s="36">
        <f t="shared" si="11"/>
        <v>0.29639175257731959</v>
      </c>
      <c r="BB46" s="29"/>
    </row>
    <row r="47" spans="1:54" ht="11.45" customHeight="1" x14ac:dyDescent="0.15">
      <c r="A47" s="2" t="s">
        <v>31</v>
      </c>
      <c r="B47" s="1"/>
      <c r="E47" s="17"/>
      <c r="F47" s="17"/>
      <c r="G47" s="16" t="s">
        <v>9</v>
      </c>
      <c r="H47" s="16" t="s">
        <v>1</v>
      </c>
      <c r="I47" s="14">
        <v>152.5</v>
      </c>
      <c r="J47" s="19">
        <v>457.5</v>
      </c>
      <c r="K47" s="13"/>
      <c r="L47" s="13">
        <f t="shared" si="0"/>
        <v>305</v>
      </c>
      <c r="M47" s="46" t="str">
        <f t="shared" si="1"/>
        <v>+ 200%</v>
      </c>
      <c r="N47" s="37">
        <f t="shared" si="2"/>
        <v>2</v>
      </c>
      <c r="O47" s="13"/>
      <c r="R47" s="17"/>
      <c r="S47" s="17"/>
      <c r="T47" s="16" t="s">
        <v>9</v>
      </c>
      <c r="U47" s="16" t="s">
        <v>1</v>
      </c>
      <c r="V47" s="14">
        <v>9</v>
      </c>
      <c r="W47" s="13">
        <v>41</v>
      </c>
      <c r="X47" s="14"/>
      <c r="Y47" s="13">
        <f t="shared" si="3"/>
        <v>32</v>
      </c>
      <c r="Z47" s="46" t="str">
        <f t="shared" si="4"/>
        <v>+ 356%</v>
      </c>
      <c r="AA47" s="37">
        <f t="shared" si="5"/>
        <v>3.5555555555555554</v>
      </c>
      <c r="AB47" s="13"/>
      <c r="AE47" s="17"/>
      <c r="AF47" s="17"/>
      <c r="AG47" s="16" t="s">
        <v>9</v>
      </c>
      <c r="AH47" s="16" t="s">
        <v>1</v>
      </c>
      <c r="AI47" s="14">
        <v>37</v>
      </c>
      <c r="AJ47" s="13">
        <v>127</v>
      </c>
      <c r="AK47" s="14"/>
      <c r="AL47" s="13">
        <f t="shared" si="6"/>
        <v>90</v>
      </c>
      <c r="AM47" s="46" t="str">
        <f t="shared" si="7"/>
        <v>+ 243%</v>
      </c>
      <c r="AN47" s="37">
        <f t="shared" si="8"/>
        <v>2.4324324324324325</v>
      </c>
      <c r="AO47" s="13"/>
      <c r="AR47" s="17"/>
      <c r="AS47" s="17"/>
      <c r="AT47" s="16" t="s">
        <v>9</v>
      </c>
      <c r="AU47" s="16" t="s">
        <v>1</v>
      </c>
      <c r="AV47" s="14">
        <v>50.5</v>
      </c>
      <c r="AW47" s="13">
        <v>134</v>
      </c>
      <c r="AX47" s="14"/>
      <c r="AY47" s="13">
        <f t="shared" si="9"/>
        <v>83.5</v>
      </c>
      <c r="AZ47" s="46" t="str">
        <f t="shared" si="10"/>
        <v>+ 165%</v>
      </c>
      <c r="BA47" s="37">
        <f t="shared" si="11"/>
        <v>1.6534653465346534</v>
      </c>
      <c r="BB47" s="13"/>
    </row>
    <row r="48" spans="1:54" ht="11.45" customHeight="1" x14ac:dyDescent="0.15">
      <c r="A48" s="2" t="s">
        <v>32</v>
      </c>
      <c r="B48" s="1"/>
      <c r="E48" s="26"/>
      <c r="F48" s="26"/>
      <c r="G48" s="27" t="s">
        <v>10</v>
      </c>
      <c r="H48" s="27" t="s">
        <v>19</v>
      </c>
      <c r="I48" s="28">
        <v>32.5</v>
      </c>
      <c r="J48" s="42">
        <v>35.5</v>
      </c>
      <c r="K48" s="29"/>
      <c r="L48" s="29">
        <f t="shared" si="0"/>
        <v>3</v>
      </c>
      <c r="M48" s="45" t="str">
        <f t="shared" si="1"/>
        <v>+ 9%</v>
      </c>
      <c r="N48" s="36">
        <f t="shared" si="2"/>
        <v>9.2307692307692313E-2</v>
      </c>
      <c r="O48" s="29"/>
      <c r="R48" s="26"/>
      <c r="S48" s="26"/>
      <c r="T48" s="27" t="s">
        <v>10</v>
      </c>
      <c r="U48" s="27" t="s">
        <v>19</v>
      </c>
      <c r="V48" s="28">
        <v>4.5</v>
      </c>
      <c r="W48" s="29">
        <v>3</v>
      </c>
      <c r="X48" s="28"/>
      <c r="Y48" s="29">
        <f t="shared" si="3"/>
        <v>-1.5</v>
      </c>
      <c r="Z48" s="45" t="str">
        <f t="shared" si="4"/>
        <v>- 33%</v>
      </c>
      <c r="AA48" s="36">
        <f t="shared" si="5"/>
        <v>-0.33333333333333331</v>
      </c>
      <c r="AB48" s="29"/>
      <c r="AE48" s="26"/>
      <c r="AF48" s="26"/>
      <c r="AG48" s="27" t="s">
        <v>10</v>
      </c>
      <c r="AH48" s="27" t="s">
        <v>19</v>
      </c>
      <c r="AI48" s="28">
        <v>9.5</v>
      </c>
      <c r="AJ48" s="29">
        <v>8.5</v>
      </c>
      <c r="AK48" s="28"/>
      <c r="AL48" s="29">
        <f t="shared" si="6"/>
        <v>-1</v>
      </c>
      <c r="AM48" s="45" t="str">
        <f t="shared" si="7"/>
        <v>- 11%</v>
      </c>
      <c r="AN48" s="36">
        <f t="shared" si="8"/>
        <v>-0.10526315789473684</v>
      </c>
      <c r="AO48" s="29"/>
      <c r="AR48" s="26"/>
      <c r="AS48" s="26"/>
      <c r="AT48" s="27" t="s">
        <v>10</v>
      </c>
      <c r="AU48" s="27" t="s">
        <v>19</v>
      </c>
      <c r="AV48" s="28">
        <v>9.5</v>
      </c>
      <c r="AW48" s="29">
        <v>11.5</v>
      </c>
      <c r="AX48" s="28"/>
      <c r="AY48" s="29">
        <f t="shared" si="9"/>
        <v>2</v>
      </c>
      <c r="AZ48" s="45" t="str">
        <f t="shared" si="10"/>
        <v>+ 21%</v>
      </c>
      <c r="BA48" s="36">
        <f t="shared" si="11"/>
        <v>0.21052631578947367</v>
      </c>
      <c r="BB48" s="29"/>
    </row>
    <row r="49" spans="1:54" ht="11.45" customHeight="1" x14ac:dyDescent="0.15">
      <c r="A49" s="2" t="s">
        <v>33</v>
      </c>
      <c r="B49" s="1"/>
      <c r="E49" s="17"/>
      <c r="F49" s="17"/>
      <c r="G49" s="16" t="s">
        <v>11</v>
      </c>
      <c r="H49" s="16" t="s">
        <v>20</v>
      </c>
      <c r="I49" s="14">
        <v>1208.5</v>
      </c>
      <c r="J49" s="19">
        <v>809</v>
      </c>
      <c r="K49" s="13"/>
      <c r="L49" s="13">
        <f t="shared" si="0"/>
        <v>-399.5</v>
      </c>
      <c r="M49" s="46" t="str">
        <f t="shared" si="1"/>
        <v>- 33%</v>
      </c>
      <c r="N49" s="37">
        <f t="shared" si="2"/>
        <v>-0.33057509309060817</v>
      </c>
      <c r="O49" s="13"/>
      <c r="R49" s="17"/>
      <c r="S49" s="17"/>
      <c r="T49" s="16" t="s">
        <v>11</v>
      </c>
      <c r="U49" s="16" t="s">
        <v>20</v>
      </c>
      <c r="V49" s="14">
        <v>88</v>
      </c>
      <c r="W49" s="13">
        <v>77</v>
      </c>
      <c r="X49" s="14"/>
      <c r="Y49" s="13">
        <f t="shared" si="3"/>
        <v>-11</v>
      </c>
      <c r="Z49" s="46" t="str">
        <f t="shared" si="4"/>
        <v>- 12%</v>
      </c>
      <c r="AA49" s="37">
        <f t="shared" si="5"/>
        <v>-0.125</v>
      </c>
      <c r="AB49" s="13"/>
      <c r="AE49" s="17"/>
      <c r="AF49" s="17"/>
      <c r="AG49" s="16" t="s">
        <v>11</v>
      </c>
      <c r="AH49" s="16" t="s">
        <v>20</v>
      </c>
      <c r="AI49" s="14">
        <v>327.5</v>
      </c>
      <c r="AJ49" s="13">
        <v>237.5</v>
      </c>
      <c r="AK49" s="14"/>
      <c r="AL49" s="13">
        <f t="shared" si="6"/>
        <v>-90</v>
      </c>
      <c r="AM49" s="46" t="str">
        <f t="shared" si="7"/>
        <v>- 27%</v>
      </c>
      <c r="AN49" s="37">
        <f t="shared" si="8"/>
        <v>-0.27480916030534353</v>
      </c>
      <c r="AO49" s="13"/>
      <c r="AR49" s="17"/>
      <c r="AS49" s="17"/>
      <c r="AT49" s="16" t="s">
        <v>11</v>
      </c>
      <c r="AU49" s="16" t="s">
        <v>20</v>
      </c>
      <c r="AV49" s="14">
        <v>371.5</v>
      </c>
      <c r="AW49" s="13">
        <v>242</v>
      </c>
      <c r="AX49" s="14"/>
      <c r="AY49" s="13">
        <f t="shared" si="9"/>
        <v>-129.5</v>
      </c>
      <c r="AZ49" s="46" t="str">
        <f t="shared" si="10"/>
        <v>- 35%</v>
      </c>
      <c r="BA49" s="37">
        <f t="shared" si="11"/>
        <v>-0.34858681022880217</v>
      </c>
      <c r="BB49" s="13"/>
    </row>
    <row r="50" spans="1:54" ht="11.45" customHeight="1" x14ac:dyDescent="0.15">
      <c r="A50" s="2" t="s">
        <v>34</v>
      </c>
      <c r="B50" s="1"/>
      <c r="E50" s="26"/>
      <c r="F50" s="26"/>
      <c r="G50" s="27" t="s">
        <v>13</v>
      </c>
      <c r="H50" s="27" t="s">
        <v>2</v>
      </c>
      <c r="I50" s="28">
        <v>688</v>
      </c>
      <c r="J50" s="42">
        <v>828</v>
      </c>
      <c r="K50" s="29"/>
      <c r="L50" s="29">
        <f t="shared" si="0"/>
        <v>140</v>
      </c>
      <c r="M50" s="45" t="str">
        <f t="shared" si="1"/>
        <v>+ 20%</v>
      </c>
      <c r="N50" s="36">
        <f t="shared" si="2"/>
        <v>0.20348837209302326</v>
      </c>
      <c r="O50" s="29"/>
      <c r="R50" s="26"/>
      <c r="S50" s="26"/>
      <c r="T50" s="27" t="s">
        <v>13</v>
      </c>
      <c r="U50" s="27" t="s">
        <v>2</v>
      </c>
      <c r="V50" s="28">
        <v>63</v>
      </c>
      <c r="W50" s="29">
        <v>80</v>
      </c>
      <c r="X50" s="28"/>
      <c r="Y50" s="29">
        <f t="shared" si="3"/>
        <v>17</v>
      </c>
      <c r="Z50" s="45" t="str">
        <f t="shared" si="4"/>
        <v>+ 27%</v>
      </c>
      <c r="AA50" s="36">
        <f t="shared" si="5"/>
        <v>0.26984126984126983</v>
      </c>
      <c r="AB50" s="29"/>
      <c r="AE50" s="26"/>
      <c r="AF50" s="26"/>
      <c r="AG50" s="27" t="s">
        <v>13</v>
      </c>
      <c r="AH50" s="27" t="s">
        <v>2</v>
      </c>
      <c r="AI50" s="28">
        <v>185.5</v>
      </c>
      <c r="AJ50" s="29">
        <v>231</v>
      </c>
      <c r="AK50" s="28"/>
      <c r="AL50" s="29">
        <f t="shared" si="6"/>
        <v>45.5</v>
      </c>
      <c r="AM50" s="45" t="str">
        <f t="shared" si="7"/>
        <v>+ 25%</v>
      </c>
      <c r="AN50" s="36">
        <f t="shared" si="8"/>
        <v>0.24528301886792453</v>
      </c>
      <c r="AO50" s="29"/>
      <c r="AR50" s="26"/>
      <c r="AS50" s="26"/>
      <c r="AT50" s="27" t="s">
        <v>13</v>
      </c>
      <c r="AU50" s="27" t="s">
        <v>2</v>
      </c>
      <c r="AV50" s="28">
        <v>208</v>
      </c>
      <c r="AW50" s="29">
        <v>259.5</v>
      </c>
      <c r="AX50" s="28"/>
      <c r="AY50" s="29">
        <f t="shared" si="9"/>
        <v>51.5</v>
      </c>
      <c r="AZ50" s="45" t="str">
        <f t="shared" si="10"/>
        <v>+ 25%</v>
      </c>
      <c r="BA50" s="36">
        <f t="shared" si="11"/>
        <v>0.24759615384615385</v>
      </c>
      <c r="BB50" s="29"/>
    </row>
    <row r="51" spans="1:54" ht="11.45" customHeight="1" x14ac:dyDescent="0.15">
      <c r="A51" s="2" t="s">
        <v>35</v>
      </c>
      <c r="B51" s="1"/>
      <c r="E51" s="17"/>
      <c r="F51" s="17"/>
      <c r="G51" s="16" t="s">
        <v>14</v>
      </c>
      <c r="H51" s="16" t="s">
        <v>3</v>
      </c>
      <c r="I51" s="14">
        <v>1303</v>
      </c>
      <c r="J51" s="19">
        <v>784</v>
      </c>
      <c r="K51" s="13"/>
      <c r="L51" s="13">
        <f t="shared" si="0"/>
        <v>-519</v>
      </c>
      <c r="M51" s="46" t="str">
        <f t="shared" si="1"/>
        <v>- 40%</v>
      </c>
      <c r="N51" s="37">
        <f t="shared" si="2"/>
        <v>-0.39831158864159633</v>
      </c>
      <c r="O51" s="13"/>
      <c r="R51" s="17"/>
      <c r="S51" s="17"/>
      <c r="T51" s="16" t="s">
        <v>14</v>
      </c>
      <c r="U51" s="16" t="s">
        <v>3</v>
      </c>
      <c r="V51" s="14">
        <v>145</v>
      </c>
      <c r="W51" s="13">
        <v>86.5</v>
      </c>
      <c r="X51" s="14"/>
      <c r="Y51" s="13">
        <f t="shared" si="3"/>
        <v>-58.5</v>
      </c>
      <c r="Z51" s="46" t="str">
        <f t="shared" si="4"/>
        <v>- 40%</v>
      </c>
      <c r="AA51" s="37">
        <f t="shared" si="5"/>
        <v>-0.40344827586206894</v>
      </c>
      <c r="AB51" s="13"/>
      <c r="AE51" s="17"/>
      <c r="AF51" s="17"/>
      <c r="AG51" s="16" t="s">
        <v>14</v>
      </c>
      <c r="AH51" s="16" t="s">
        <v>3</v>
      </c>
      <c r="AI51" s="14">
        <v>368.5</v>
      </c>
      <c r="AJ51" s="13">
        <v>239.5</v>
      </c>
      <c r="AK51" s="14"/>
      <c r="AL51" s="13">
        <f t="shared" si="6"/>
        <v>-129</v>
      </c>
      <c r="AM51" s="46" t="str">
        <f t="shared" si="7"/>
        <v>- 35%</v>
      </c>
      <c r="AN51" s="37">
        <f t="shared" si="8"/>
        <v>-0.35006784260515605</v>
      </c>
      <c r="AO51" s="13"/>
      <c r="AR51" s="17"/>
      <c r="AS51" s="17"/>
      <c r="AT51" s="16" t="s">
        <v>14</v>
      </c>
      <c r="AU51" s="16" t="s">
        <v>3</v>
      </c>
      <c r="AV51" s="14">
        <v>338.5</v>
      </c>
      <c r="AW51" s="13">
        <v>213</v>
      </c>
      <c r="AX51" s="14"/>
      <c r="AY51" s="13">
        <f t="shared" si="9"/>
        <v>-125.5</v>
      </c>
      <c r="AZ51" s="46" t="str">
        <f t="shared" si="10"/>
        <v>- 37%</v>
      </c>
      <c r="BA51" s="37">
        <f t="shared" si="11"/>
        <v>-0.37075332348596751</v>
      </c>
      <c r="BB51" s="13"/>
    </row>
    <row r="52" spans="1:54" ht="11.45" customHeight="1" x14ac:dyDescent="0.15">
      <c r="E52" s="31"/>
      <c r="F52" s="31"/>
      <c r="G52" s="32" t="s">
        <v>15</v>
      </c>
      <c r="H52" s="32" t="s">
        <v>22</v>
      </c>
      <c r="I52" s="33">
        <v>68</v>
      </c>
      <c r="J52" s="43">
        <v>64</v>
      </c>
      <c r="K52" s="34"/>
      <c r="L52" s="34">
        <f t="shared" si="0"/>
        <v>-4</v>
      </c>
      <c r="M52" s="47" t="str">
        <f t="shared" si="1"/>
        <v>- 6%</v>
      </c>
      <c r="N52" s="38">
        <f t="shared" si="2"/>
        <v>-5.8823529411764705E-2</v>
      </c>
      <c r="O52" s="34"/>
      <c r="R52" s="31"/>
      <c r="S52" s="31"/>
      <c r="T52" s="32" t="s">
        <v>15</v>
      </c>
      <c r="U52" s="32" t="s">
        <v>22</v>
      </c>
      <c r="V52" s="33">
        <v>3.5</v>
      </c>
      <c r="W52" s="34">
        <v>5.5</v>
      </c>
      <c r="X52" s="33"/>
      <c r="Y52" s="34">
        <f t="shared" si="3"/>
        <v>2</v>
      </c>
      <c r="Z52" s="47" t="str">
        <f t="shared" si="4"/>
        <v>+ 57%</v>
      </c>
      <c r="AA52" s="38">
        <f t="shared" si="5"/>
        <v>0.5714285714285714</v>
      </c>
      <c r="AB52" s="34"/>
      <c r="AE52" s="31"/>
      <c r="AF52" s="31"/>
      <c r="AG52" s="32" t="s">
        <v>15</v>
      </c>
      <c r="AH52" s="32" t="s">
        <v>22</v>
      </c>
      <c r="AI52" s="33">
        <v>22.5</v>
      </c>
      <c r="AJ52" s="34">
        <v>17</v>
      </c>
      <c r="AK52" s="33"/>
      <c r="AL52" s="34">
        <f t="shared" si="6"/>
        <v>-5.5</v>
      </c>
      <c r="AM52" s="47" t="str">
        <f t="shared" si="7"/>
        <v>- 24%</v>
      </c>
      <c r="AN52" s="38">
        <f t="shared" si="8"/>
        <v>-0.24444444444444444</v>
      </c>
      <c r="AO52" s="34"/>
      <c r="AR52" s="31"/>
      <c r="AS52" s="31"/>
      <c r="AT52" s="32" t="s">
        <v>15</v>
      </c>
      <c r="AU52" s="32" t="s">
        <v>22</v>
      </c>
      <c r="AV52" s="33">
        <v>19.5</v>
      </c>
      <c r="AW52" s="34">
        <v>21.5</v>
      </c>
      <c r="AX52" s="33"/>
      <c r="AY52" s="34">
        <f t="shared" si="9"/>
        <v>2</v>
      </c>
      <c r="AZ52" s="47" t="str">
        <f t="shared" si="10"/>
        <v>+ 10%</v>
      </c>
      <c r="BA52" s="38">
        <f t="shared" si="11"/>
        <v>0.10256410256410256</v>
      </c>
      <c r="BB52" s="34"/>
    </row>
    <row r="53" spans="1:54" ht="11.45" customHeight="1" x14ac:dyDescent="0.15">
      <c r="E53" s="17" t="s">
        <v>13</v>
      </c>
      <c r="F53" s="17" t="s">
        <v>2</v>
      </c>
      <c r="G53" s="16" t="s">
        <v>7</v>
      </c>
      <c r="H53" s="16" t="s">
        <v>0</v>
      </c>
      <c r="I53" s="14">
        <v>324.5</v>
      </c>
      <c r="J53" s="19">
        <v>482</v>
      </c>
      <c r="K53" s="13"/>
      <c r="L53" s="13">
        <f t="shared" si="0"/>
        <v>157.5</v>
      </c>
      <c r="M53" s="46" t="str">
        <f t="shared" si="1"/>
        <v>+ 49%</v>
      </c>
      <c r="N53" s="39">
        <f t="shared" si="2"/>
        <v>0.48536209553158705</v>
      </c>
      <c r="O53" s="13"/>
      <c r="R53" s="17" t="s">
        <v>13</v>
      </c>
      <c r="S53" s="17" t="s">
        <v>2</v>
      </c>
      <c r="T53" s="16" t="s">
        <v>7</v>
      </c>
      <c r="U53" s="16" t="s">
        <v>0</v>
      </c>
      <c r="V53" s="14">
        <v>31.5</v>
      </c>
      <c r="W53" s="13">
        <v>39</v>
      </c>
      <c r="X53" s="14"/>
      <c r="Y53" s="13">
        <f t="shared" si="3"/>
        <v>7.5</v>
      </c>
      <c r="Z53" s="46" t="str">
        <f t="shared" si="4"/>
        <v>+ 24%</v>
      </c>
      <c r="AA53" s="39">
        <f t="shared" si="5"/>
        <v>0.23809523809523808</v>
      </c>
      <c r="AB53" s="13"/>
      <c r="AE53" s="17" t="s">
        <v>13</v>
      </c>
      <c r="AF53" s="17" t="s">
        <v>2</v>
      </c>
      <c r="AG53" s="16" t="s">
        <v>7</v>
      </c>
      <c r="AH53" s="16" t="s">
        <v>0</v>
      </c>
      <c r="AI53" s="14">
        <v>88</v>
      </c>
      <c r="AJ53" s="13">
        <v>144.5</v>
      </c>
      <c r="AK53" s="14"/>
      <c r="AL53" s="13">
        <f t="shared" si="6"/>
        <v>56.5</v>
      </c>
      <c r="AM53" s="46" t="str">
        <f t="shared" si="7"/>
        <v>+ 64%</v>
      </c>
      <c r="AN53" s="39">
        <f t="shared" si="8"/>
        <v>0.64204545454545459</v>
      </c>
      <c r="AO53" s="13"/>
      <c r="AR53" s="17" t="s">
        <v>13</v>
      </c>
      <c r="AS53" s="17" t="s">
        <v>2</v>
      </c>
      <c r="AT53" s="16" t="s">
        <v>7</v>
      </c>
      <c r="AU53" s="16" t="s">
        <v>0</v>
      </c>
      <c r="AV53" s="14">
        <v>95</v>
      </c>
      <c r="AW53" s="13">
        <v>133</v>
      </c>
      <c r="AX53" s="14"/>
      <c r="AY53" s="13">
        <f t="shared" si="9"/>
        <v>38</v>
      </c>
      <c r="AZ53" s="46" t="str">
        <f t="shared" si="10"/>
        <v>+ 40%</v>
      </c>
      <c r="BA53" s="39">
        <f t="shared" si="11"/>
        <v>0.4</v>
      </c>
      <c r="BB53" s="13"/>
    </row>
    <row r="54" spans="1:54" ht="11.45" customHeight="1" x14ac:dyDescent="0.15">
      <c r="E54" s="26"/>
      <c r="F54" s="26"/>
      <c r="G54" s="27" t="s">
        <v>8</v>
      </c>
      <c r="H54" s="27" t="s">
        <v>18</v>
      </c>
      <c r="I54" s="28">
        <v>2941.5</v>
      </c>
      <c r="J54" s="42">
        <v>2718</v>
      </c>
      <c r="K54" s="29"/>
      <c r="L54" s="29">
        <f t="shared" si="0"/>
        <v>-223.5</v>
      </c>
      <c r="M54" s="45" t="str">
        <f t="shared" si="1"/>
        <v>- 8%</v>
      </c>
      <c r="N54" s="36">
        <f t="shared" si="2"/>
        <v>-7.5981642019377862E-2</v>
      </c>
      <c r="O54" s="29"/>
      <c r="R54" s="26"/>
      <c r="S54" s="26"/>
      <c r="T54" s="27" t="s">
        <v>8</v>
      </c>
      <c r="U54" s="27" t="s">
        <v>18</v>
      </c>
      <c r="V54" s="28">
        <v>229.5</v>
      </c>
      <c r="W54" s="29">
        <v>203.5</v>
      </c>
      <c r="X54" s="28"/>
      <c r="Y54" s="29">
        <f t="shared" si="3"/>
        <v>-26</v>
      </c>
      <c r="Z54" s="45" t="str">
        <f t="shared" si="4"/>
        <v>- 11%</v>
      </c>
      <c r="AA54" s="36">
        <f t="shared" si="5"/>
        <v>-0.11328976034858387</v>
      </c>
      <c r="AB54" s="29"/>
      <c r="AE54" s="26"/>
      <c r="AF54" s="26"/>
      <c r="AG54" s="27" t="s">
        <v>8</v>
      </c>
      <c r="AH54" s="27" t="s">
        <v>18</v>
      </c>
      <c r="AI54" s="28">
        <v>758</v>
      </c>
      <c r="AJ54" s="29">
        <v>733.5</v>
      </c>
      <c r="AK54" s="28"/>
      <c r="AL54" s="29">
        <f t="shared" si="6"/>
        <v>-24.5</v>
      </c>
      <c r="AM54" s="45" t="str">
        <f t="shared" si="7"/>
        <v>- 3%</v>
      </c>
      <c r="AN54" s="36">
        <f t="shared" si="8"/>
        <v>-3.2321899736147755E-2</v>
      </c>
      <c r="AO54" s="29"/>
      <c r="AR54" s="26"/>
      <c r="AS54" s="26"/>
      <c r="AT54" s="27" t="s">
        <v>8</v>
      </c>
      <c r="AU54" s="27" t="s">
        <v>18</v>
      </c>
      <c r="AV54" s="28">
        <v>877</v>
      </c>
      <c r="AW54" s="29">
        <v>863.5</v>
      </c>
      <c r="AX54" s="28"/>
      <c r="AY54" s="29">
        <f t="shared" si="9"/>
        <v>-13.5</v>
      </c>
      <c r="AZ54" s="45" t="str">
        <f t="shared" si="10"/>
        <v>- 2%</v>
      </c>
      <c r="BA54" s="36">
        <f t="shared" si="11"/>
        <v>-1.5393386545039909E-2</v>
      </c>
      <c r="BB54" s="29"/>
    </row>
    <row r="55" spans="1:54" ht="11.45" customHeight="1" x14ac:dyDescent="0.15">
      <c r="A55" s="49" t="s">
        <v>29</v>
      </c>
      <c r="B55" s="50"/>
      <c r="C55" s="50"/>
      <c r="E55" s="17"/>
      <c r="F55" s="17"/>
      <c r="G55" s="16" t="s">
        <v>9</v>
      </c>
      <c r="H55" s="16" t="s">
        <v>1</v>
      </c>
      <c r="I55" s="14">
        <v>1840</v>
      </c>
      <c r="J55" s="19">
        <v>1661</v>
      </c>
      <c r="K55" s="13"/>
      <c r="L55" s="13">
        <f t="shared" si="0"/>
        <v>-179</v>
      </c>
      <c r="M55" s="46" t="str">
        <f t="shared" si="1"/>
        <v>- 10%</v>
      </c>
      <c r="N55" s="37">
        <f t="shared" si="2"/>
        <v>-9.7282608695652167E-2</v>
      </c>
      <c r="O55" s="13"/>
      <c r="R55" s="17"/>
      <c r="S55" s="17"/>
      <c r="T55" s="16" t="s">
        <v>9</v>
      </c>
      <c r="U55" s="16" t="s">
        <v>1</v>
      </c>
      <c r="V55" s="14">
        <v>185</v>
      </c>
      <c r="W55" s="13">
        <v>178.5</v>
      </c>
      <c r="X55" s="14"/>
      <c r="Y55" s="13">
        <f t="shared" si="3"/>
        <v>-6.5</v>
      </c>
      <c r="Z55" s="46" t="str">
        <f t="shared" si="4"/>
        <v>- 4%</v>
      </c>
      <c r="AA55" s="37">
        <f t="shared" si="5"/>
        <v>-3.5135135135135137E-2</v>
      </c>
      <c r="AB55" s="13"/>
      <c r="AE55" s="17"/>
      <c r="AF55" s="17"/>
      <c r="AG55" s="16" t="s">
        <v>9</v>
      </c>
      <c r="AH55" s="16" t="s">
        <v>1</v>
      </c>
      <c r="AI55" s="14">
        <v>563</v>
      </c>
      <c r="AJ55" s="13">
        <v>517.5</v>
      </c>
      <c r="AK55" s="14"/>
      <c r="AL55" s="13">
        <f t="shared" si="6"/>
        <v>-45.5</v>
      </c>
      <c r="AM55" s="46" t="str">
        <f t="shared" si="7"/>
        <v>- 8%</v>
      </c>
      <c r="AN55" s="37">
        <f t="shared" si="8"/>
        <v>-8.0817051509769089E-2</v>
      </c>
      <c r="AO55" s="13"/>
      <c r="AR55" s="17"/>
      <c r="AS55" s="17"/>
      <c r="AT55" s="16" t="s">
        <v>9</v>
      </c>
      <c r="AU55" s="16" t="s">
        <v>1</v>
      </c>
      <c r="AV55" s="14">
        <v>498</v>
      </c>
      <c r="AW55" s="13">
        <v>455</v>
      </c>
      <c r="AX55" s="14"/>
      <c r="AY55" s="13">
        <f t="shared" si="9"/>
        <v>-43</v>
      </c>
      <c r="AZ55" s="46" t="str">
        <f t="shared" si="10"/>
        <v>- 9%</v>
      </c>
      <c r="BA55" s="37">
        <f t="shared" si="11"/>
        <v>-8.6345381526104423E-2</v>
      </c>
      <c r="BB55" s="13"/>
    </row>
    <row r="56" spans="1:54" ht="11.45" customHeight="1" x14ac:dyDescent="0.15">
      <c r="A56" s="2"/>
      <c r="E56" s="26"/>
      <c r="F56" s="26"/>
      <c r="G56" s="27" t="s">
        <v>10</v>
      </c>
      <c r="H56" s="27" t="s">
        <v>19</v>
      </c>
      <c r="I56" s="28">
        <v>833</v>
      </c>
      <c r="J56" s="42">
        <v>714</v>
      </c>
      <c r="K56" s="29"/>
      <c r="L56" s="29">
        <f t="shared" si="0"/>
        <v>-119</v>
      </c>
      <c r="M56" s="45" t="str">
        <f t="shared" si="1"/>
        <v>- 14%</v>
      </c>
      <c r="N56" s="36">
        <f t="shared" si="2"/>
        <v>-0.14285714285714285</v>
      </c>
      <c r="O56" s="29"/>
      <c r="R56" s="26"/>
      <c r="S56" s="26"/>
      <c r="T56" s="27" t="s">
        <v>10</v>
      </c>
      <c r="U56" s="27" t="s">
        <v>19</v>
      </c>
      <c r="V56" s="28">
        <v>69.5</v>
      </c>
      <c r="W56" s="29">
        <v>59.5</v>
      </c>
      <c r="X56" s="28"/>
      <c r="Y56" s="29">
        <f t="shared" si="3"/>
        <v>-10</v>
      </c>
      <c r="Z56" s="45" t="str">
        <f t="shared" si="4"/>
        <v>- 14%</v>
      </c>
      <c r="AA56" s="36">
        <f t="shared" si="5"/>
        <v>-0.14388489208633093</v>
      </c>
      <c r="AB56" s="29"/>
      <c r="AE56" s="26"/>
      <c r="AF56" s="26"/>
      <c r="AG56" s="27" t="s">
        <v>10</v>
      </c>
      <c r="AH56" s="27" t="s">
        <v>19</v>
      </c>
      <c r="AI56" s="28">
        <v>270.5</v>
      </c>
      <c r="AJ56" s="29">
        <v>199.5</v>
      </c>
      <c r="AK56" s="28"/>
      <c r="AL56" s="29">
        <f t="shared" si="6"/>
        <v>-71</v>
      </c>
      <c r="AM56" s="45" t="str">
        <f t="shared" si="7"/>
        <v>- 26%</v>
      </c>
      <c r="AN56" s="36">
        <f t="shared" si="8"/>
        <v>-0.26247689463955637</v>
      </c>
      <c r="AO56" s="29"/>
      <c r="AR56" s="26"/>
      <c r="AS56" s="26"/>
      <c r="AT56" s="27" t="s">
        <v>10</v>
      </c>
      <c r="AU56" s="27" t="s">
        <v>19</v>
      </c>
      <c r="AV56" s="28">
        <v>229</v>
      </c>
      <c r="AW56" s="29">
        <v>206</v>
      </c>
      <c r="AX56" s="28"/>
      <c r="AY56" s="29">
        <f t="shared" si="9"/>
        <v>-23</v>
      </c>
      <c r="AZ56" s="45" t="str">
        <f t="shared" si="10"/>
        <v>- 10%</v>
      </c>
      <c r="BA56" s="36">
        <f t="shared" si="11"/>
        <v>-0.10043668122270742</v>
      </c>
      <c r="BB56" s="29"/>
    </row>
    <row r="57" spans="1:54" ht="11.45" customHeight="1" x14ac:dyDescent="0.15">
      <c r="A57" s="2" t="s">
        <v>37</v>
      </c>
      <c r="E57" s="17"/>
      <c r="F57" s="17"/>
      <c r="G57" s="16" t="s">
        <v>11</v>
      </c>
      <c r="H57" s="16" t="s">
        <v>20</v>
      </c>
      <c r="I57" s="14">
        <v>360.5</v>
      </c>
      <c r="J57" s="19">
        <v>402</v>
      </c>
      <c r="K57" s="13"/>
      <c r="L57" s="13">
        <f t="shared" si="0"/>
        <v>41.5</v>
      </c>
      <c r="M57" s="46" t="str">
        <f t="shared" si="1"/>
        <v>+ 12%</v>
      </c>
      <c r="N57" s="37">
        <f t="shared" si="2"/>
        <v>0.11511789181692095</v>
      </c>
      <c r="O57" s="13"/>
      <c r="R57" s="17"/>
      <c r="S57" s="17"/>
      <c r="T57" s="16" t="s">
        <v>11</v>
      </c>
      <c r="U57" s="16" t="s">
        <v>20</v>
      </c>
      <c r="V57" s="14">
        <v>24.5</v>
      </c>
      <c r="W57" s="13">
        <v>17.5</v>
      </c>
      <c r="X57" s="14"/>
      <c r="Y57" s="13">
        <f t="shared" si="3"/>
        <v>-7</v>
      </c>
      <c r="Z57" s="46" t="str">
        <f t="shared" si="4"/>
        <v>- 29%</v>
      </c>
      <c r="AA57" s="37">
        <f t="shared" si="5"/>
        <v>-0.2857142857142857</v>
      </c>
      <c r="AB57" s="13"/>
      <c r="AE57" s="17"/>
      <c r="AF57" s="17"/>
      <c r="AG57" s="16" t="s">
        <v>11</v>
      </c>
      <c r="AH57" s="16" t="s">
        <v>20</v>
      </c>
      <c r="AI57" s="14">
        <v>86.5</v>
      </c>
      <c r="AJ57" s="13">
        <v>111.5</v>
      </c>
      <c r="AK57" s="14"/>
      <c r="AL57" s="13">
        <f t="shared" si="6"/>
        <v>25</v>
      </c>
      <c r="AM57" s="46" t="str">
        <f t="shared" si="7"/>
        <v>+ 29%</v>
      </c>
      <c r="AN57" s="37">
        <f t="shared" si="8"/>
        <v>0.28901734104046245</v>
      </c>
      <c r="AO57" s="13"/>
      <c r="AR57" s="17"/>
      <c r="AS57" s="17"/>
      <c r="AT57" s="16" t="s">
        <v>11</v>
      </c>
      <c r="AU57" s="16" t="s">
        <v>20</v>
      </c>
      <c r="AV57" s="14">
        <v>131</v>
      </c>
      <c r="AW57" s="13">
        <v>136.5</v>
      </c>
      <c r="AX57" s="14"/>
      <c r="AY57" s="13">
        <f t="shared" si="9"/>
        <v>5.5</v>
      </c>
      <c r="AZ57" s="46" t="str">
        <f t="shared" si="10"/>
        <v>+ 4%</v>
      </c>
      <c r="BA57" s="37">
        <f t="shared" si="11"/>
        <v>4.1984732824427481E-2</v>
      </c>
      <c r="BB57" s="13"/>
    </row>
    <row r="58" spans="1:54" ht="11.45" customHeight="1" x14ac:dyDescent="0.15">
      <c r="A58" s="2" t="s">
        <v>38</v>
      </c>
      <c r="E58" s="26"/>
      <c r="F58" s="26"/>
      <c r="G58" s="27" t="s">
        <v>12</v>
      </c>
      <c r="H58" s="27" t="s">
        <v>21</v>
      </c>
      <c r="I58" s="28">
        <v>620.5</v>
      </c>
      <c r="J58" s="42">
        <v>848</v>
      </c>
      <c r="K58" s="29"/>
      <c r="L58" s="29">
        <f t="shared" si="0"/>
        <v>227.5</v>
      </c>
      <c r="M58" s="45" t="str">
        <f t="shared" si="1"/>
        <v>+ 37%</v>
      </c>
      <c r="N58" s="36">
        <f t="shared" si="2"/>
        <v>0.36663980660757456</v>
      </c>
      <c r="O58" s="29"/>
      <c r="R58" s="26"/>
      <c r="S58" s="26"/>
      <c r="T58" s="27" t="s">
        <v>12</v>
      </c>
      <c r="U58" s="27" t="s">
        <v>21</v>
      </c>
      <c r="V58" s="28">
        <v>44</v>
      </c>
      <c r="W58" s="29">
        <v>69</v>
      </c>
      <c r="X58" s="28"/>
      <c r="Y58" s="29">
        <f t="shared" si="3"/>
        <v>25</v>
      </c>
      <c r="Z58" s="45" t="str">
        <f t="shared" si="4"/>
        <v>+ 57%</v>
      </c>
      <c r="AA58" s="36">
        <f t="shared" si="5"/>
        <v>0.56818181818181823</v>
      </c>
      <c r="AB58" s="29"/>
      <c r="AE58" s="26"/>
      <c r="AF58" s="26"/>
      <c r="AG58" s="27" t="s">
        <v>12</v>
      </c>
      <c r="AH58" s="27" t="s">
        <v>21</v>
      </c>
      <c r="AI58" s="28">
        <v>151.5</v>
      </c>
      <c r="AJ58" s="29">
        <v>238</v>
      </c>
      <c r="AK58" s="28"/>
      <c r="AL58" s="29">
        <f t="shared" si="6"/>
        <v>86.5</v>
      </c>
      <c r="AM58" s="45" t="str">
        <f t="shared" si="7"/>
        <v>+ 57%</v>
      </c>
      <c r="AN58" s="36">
        <f t="shared" si="8"/>
        <v>0.57095709570957098</v>
      </c>
      <c r="AO58" s="29"/>
      <c r="AR58" s="26"/>
      <c r="AS58" s="26"/>
      <c r="AT58" s="27" t="s">
        <v>12</v>
      </c>
      <c r="AU58" s="27" t="s">
        <v>21</v>
      </c>
      <c r="AV58" s="28">
        <v>197</v>
      </c>
      <c r="AW58" s="29">
        <v>233</v>
      </c>
      <c r="AX58" s="28"/>
      <c r="AY58" s="29">
        <f t="shared" si="9"/>
        <v>36</v>
      </c>
      <c r="AZ58" s="45" t="str">
        <f t="shared" si="10"/>
        <v>+ 18%</v>
      </c>
      <c r="BA58" s="36">
        <f t="shared" si="11"/>
        <v>0.18274111675126903</v>
      </c>
      <c r="BB58" s="29"/>
    </row>
    <row r="59" spans="1:54" ht="11.45" customHeight="1" x14ac:dyDescent="0.15">
      <c r="E59" s="17"/>
      <c r="F59" s="17"/>
      <c r="G59" s="16" t="s">
        <v>14</v>
      </c>
      <c r="H59" s="16" t="s">
        <v>3</v>
      </c>
      <c r="I59" s="14">
        <v>1018</v>
      </c>
      <c r="J59" s="19">
        <v>532</v>
      </c>
      <c r="K59" s="13"/>
      <c r="L59" s="13">
        <f t="shared" si="0"/>
        <v>-486</v>
      </c>
      <c r="M59" s="46" t="str">
        <f t="shared" si="1"/>
        <v>- 48%</v>
      </c>
      <c r="N59" s="37">
        <f t="shared" si="2"/>
        <v>-0.47740667976424361</v>
      </c>
      <c r="O59" s="13"/>
      <c r="R59" s="17"/>
      <c r="S59" s="17"/>
      <c r="T59" s="16" t="s">
        <v>14</v>
      </c>
      <c r="U59" s="16" t="s">
        <v>3</v>
      </c>
      <c r="V59" s="14">
        <v>93.5</v>
      </c>
      <c r="W59" s="13">
        <v>54.5</v>
      </c>
      <c r="X59" s="14"/>
      <c r="Y59" s="13">
        <f t="shared" si="3"/>
        <v>-39</v>
      </c>
      <c r="Z59" s="46" t="str">
        <f t="shared" si="4"/>
        <v>- 42%</v>
      </c>
      <c r="AA59" s="37">
        <f t="shared" si="5"/>
        <v>-0.41711229946524064</v>
      </c>
      <c r="AB59" s="13"/>
      <c r="AE59" s="17"/>
      <c r="AF59" s="17"/>
      <c r="AG59" s="16" t="s">
        <v>14</v>
      </c>
      <c r="AH59" s="16" t="s">
        <v>3</v>
      </c>
      <c r="AI59" s="14">
        <v>292</v>
      </c>
      <c r="AJ59" s="13">
        <v>152</v>
      </c>
      <c r="AK59" s="14"/>
      <c r="AL59" s="13">
        <f t="shared" si="6"/>
        <v>-140</v>
      </c>
      <c r="AM59" s="46" t="str">
        <f t="shared" si="7"/>
        <v>- 48%</v>
      </c>
      <c r="AN59" s="37">
        <f t="shared" si="8"/>
        <v>-0.47945205479452052</v>
      </c>
      <c r="AO59" s="13"/>
      <c r="AR59" s="17"/>
      <c r="AS59" s="17"/>
      <c r="AT59" s="16" t="s">
        <v>14</v>
      </c>
      <c r="AU59" s="16" t="s">
        <v>3</v>
      </c>
      <c r="AV59" s="14">
        <v>277.5</v>
      </c>
      <c r="AW59" s="13">
        <v>152.5</v>
      </c>
      <c r="AX59" s="14"/>
      <c r="AY59" s="13">
        <f t="shared" si="9"/>
        <v>-125</v>
      </c>
      <c r="AZ59" s="46" t="str">
        <f t="shared" si="10"/>
        <v>- 45%</v>
      </c>
      <c r="BA59" s="37">
        <f t="shared" si="11"/>
        <v>-0.45045045045045046</v>
      </c>
      <c r="BB59" s="13"/>
    </row>
    <row r="60" spans="1:54" ht="11.45" customHeight="1" x14ac:dyDescent="0.15">
      <c r="E60" s="31"/>
      <c r="F60" s="31"/>
      <c r="G60" s="32" t="s">
        <v>16</v>
      </c>
      <c r="H60" s="32" t="s">
        <v>23</v>
      </c>
      <c r="I60" s="33">
        <v>93.5</v>
      </c>
      <c r="J60" s="43">
        <v>120</v>
      </c>
      <c r="K60" s="34"/>
      <c r="L60" s="34">
        <f t="shared" si="0"/>
        <v>26.5</v>
      </c>
      <c r="M60" s="47" t="str">
        <f t="shared" si="1"/>
        <v>+ 28%</v>
      </c>
      <c r="N60" s="38">
        <f t="shared" si="2"/>
        <v>0.28342245989304815</v>
      </c>
      <c r="O60" s="34"/>
      <c r="R60" s="31"/>
      <c r="S60" s="31"/>
      <c r="T60" s="32" t="s">
        <v>16</v>
      </c>
      <c r="U60" s="32" t="s">
        <v>23</v>
      </c>
      <c r="V60" s="33">
        <v>7</v>
      </c>
      <c r="W60" s="34">
        <v>13</v>
      </c>
      <c r="X60" s="33"/>
      <c r="Y60" s="34">
        <f t="shared" si="3"/>
        <v>6</v>
      </c>
      <c r="Z60" s="47" t="str">
        <f t="shared" si="4"/>
        <v>+ 86%</v>
      </c>
      <c r="AA60" s="38">
        <f t="shared" si="5"/>
        <v>0.8571428571428571</v>
      </c>
      <c r="AB60" s="34"/>
      <c r="AE60" s="31"/>
      <c r="AF60" s="31"/>
      <c r="AG60" s="32" t="s">
        <v>16</v>
      </c>
      <c r="AH60" s="32" t="s">
        <v>23</v>
      </c>
      <c r="AI60" s="33">
        <v>24</v>
      </c>
      <c r="AJ60" s="34">
        <v>34</v>
      </c>
      <c r="AK60" s="33"/>
      <c r="AL60" s="34">
        <f t="shared" si="6"/>
        <v>10</v>
      </c>
      <c r="AM60" s="47" t="str">
        <f t="shared" si="7"/>
        <v>+ 42%</v>
      </c>
      <c r="AN60" s="38">
        <f t="shared" si="8"/>
        <v>0.41666666666666669</v>
      </c>
      <c r="AO60" s="34"/>
      <c r="AR60" s="31"/>
      <c r="AS60" s="31"/>
      <c r="AT60" s="32" t="s">
        <v>16</v>
      </c>
      <c r="AU60" s="32" t="s">
        <v>23</v>
      </c>
      <c r="AV60" s="33">
        <v>24.5</v>
      </c>
      <c r="AW60" s="34">
        <v>37.5</v>
      </c>
      <c r="AX60" s="33"/>
      <c r="AY60" s="34">
        <f t="shared" si="9"/>
        <v>13</v>
      </c>
      <c r="AZ60" s="47" t="str">
        <f t="shared" si="10"/>
        <v>+ 53%</v>
      </c>
      <c r="BA60" s="38">
        <f t="shared" si="11"/>
        <v>0.53061224489795922</v>
      </c>
      <c r="BB60" s="34"/>
    </row>
    <row r="61" spans="1:54" ht="11.45" customHeight="1" x14ac:dyDescent="0.15">
      <c r="E61" s="17" t="s">
        <v>14</v>
      </c>
      <c r="F61" s="17" t="s">
        <v>3</v>
      </c>
      <c r="G61" s="16" t="s">
        <v>7</v>
      </c>
      <c r="H61" s="16" t="s">
        <v>0</v>
      </c>
      <c r="I61" s="14">
        <v>199</v>
      </c>
      <c r="J61" s="19">
        <v>204</v>
      </c>
      <c r="K61" s="13"/>
      <c r="L61" s="13">
        <f t="shared" si="0"/>
        <v>5</v>
      </c>
      <c r="M61" s="46" t="str">
        <f t="shared" si="1"/>
        <v>+ 3%</v>
      </c>
      <c r="N61" s="39">
        <f t="shared" si="2"/>
        <v>2.5125628140703519E-2</v>
      </c>
      <c r="O61" s="13"/>
      <c r="R61" s="17" t="s">
        <v>14</v>
      </c>
      <c r="S61" s="17" t="s">
        <v>3</v>
      </c>
      <c r="T61" s="16" t="s">
        <v>7</v>
      </c>
      <c r="U61" s="16" t="s">
        <v>0</v>
      </c>
      <c r="V61" s="14">
        <v>14.5</v>
      </c>
      <c r="W61" s="13">
        <v>26</v>
      </c>
      <c r="X61" s="14"/>
      <c r="Y61" s="13">
        <f t="shared" si="3"/>
        <v>11.5</v>
      </c>
      <c r="Z61" s="46" t="str">
        <f t="shared" si="4"/>
        <v>+ 79%</v>
      </c>
      <c r="AA61" s="39">
        <f t="shared" si="5"/>
        <v>0.7931034482758621</v>
      </c>
      <c r="AB61" s="13"/>
      <c r="AE61" s="17" t="s">
        <v>14</v>
      </c>
      <c r="AF61" s="17" t="s">
        <v>3</v>
      </c>
      <c r="AG61" s="16" t="s">
        <v>7</v>
      </c>
      <c r="AH61" s="16" t="s">
        <v>0</v>
      </c>
      <c r="AI61" s="14">
        <v>63.5</v>
      </c>
      <c r="AJ61" s="13">
        <v>53.5</v>
      </c>
      <c r="AK61" s="14"/>
      <c r="AL61" s="13">
        <f t="shared" si="6"/>
        <v>-10</v>
      </c>
      <c r="AM61" s="46" t="str">
        <f t="shared" si="7"/>
        <v>- 16%</v>
      </c>
      <c r="AN61" s="39">
        <f t="shared" si="8"/>
        <v>-0.15748031496062992</v>
      </c>
      <c r="AO61" s="13"/>
      <c r="AR61" s="17" t="s">
        <v>14</v>
      </c>
      <c r="AS61" s="17" t="s">
        <v>3</v>
      </c>
      <c r="AT61" s="16" t="s">
        <v>7</v>
      </c>
      <c r="AU61" s="16" t="s">
        <v>0</v>
      </c>
      <c r="AV61" s="14">
        <v>65</v>
      </c>
      <c r="AW61" s="13">
        <v>52</v>
      </c>
      <c r="AX61" s="14"/>
      <c r="AY61" s="13">
        <f t="shared" si="9"/>
        <v>-13</v>
      </c>
      <c r="AZ61" s="46" t="str">
        <f t="shared" si="10"/>
        <v>- 20%</v>
      </c>
      <c r="BA61" s="39">
        <f t="shared" si="11"/>
        <v>-0.2</v>
      </c>
      <c r="BB61" s="13"/>
    </row>
    <row r="62" spans="1:54" ht="11.45" customHeight="1" x14ac:dyDescent="0.15">
      <c r="E62" s="26"/>
      <c r="F62" s="26"/>
      <c r="G62" s="27" t="s">
        <v>8</v>
      </c>
      <c r="H62" s="27" t="s">
        <v>18</v>
      </c>
      <c r="I62" s="28">
        <v>415</v>
      </c>
      <c r="J62" s="42">
        <v>259.5</v>
      </c>
      <c r="K62" s="29"/>
      <c r="L62" s="29">
        <f t="shared" si="0"/>
        <v>-155.5</v>
      </c>
      <c r="M62" s="45" t="str">
        <f t="shared" si="1"/>
        <v>- 37%</v>
      </c>
      <c r="N62" s="36">
        <f t="shared" si="2"/>
        <v>-0.37469879518072291</v>
      </c>
      <c r="O62" s="29"/>
      <c r="R62" s="26"/>
      <c r="S62" s="26"/>
      <c r="T62" s="27" t="s">
        <v>8</v>
      </c>
      <c r="U62" s="27" t="s">
        <v>18</v>
      </c>
      <c r="V62" s="28">
        <v>33.5</v>
      </c>
      <c r="W62" s="29">
        <v>24</v>
      </c>
      <c r="X62" s="28"/>
      <c r="Y62" s="29">
        <f t="shared" si="3"/>
        <v>-9.5</v>
      </c>
      <c r="Z62" s="45" t="str">
        <f t="shared" si="4"/>
        <v>- 28%</v>
      </c>
      <c r="AA62" s="36">
        <f t="shared" si="5"/>
        <v>-0.28358208955223879</v>
      </c>
      <c r="AB62" s="29"/>
      <c r="AE62" s="26"/>
      <c r="AF62" s="26"/>
      <c r="AG62" s="27" t="s">
        <v>8</v>
      </c>
      <c r="AH62" s="27" t="s">
        <v>18</v>
      </c>
      <c r="AI62" s="28">
        <v>131.5</v>
      </c>
      <c r="AJ62" s="29">
        <v>82.5</v>
      </c>
      <c r="AK62" s="28"/>
      <c r="AL62" s="29">
        <f t="shared" si="6"/>
        <v>-49</v>
      </c>
      <c r="AM62" s="45" t="str">
        <f t="shared" si="7"/>
        <v>- 37%</v>
      </c>
      <c r="AN62" s="36">
        <f t="shared" si="8"/>
        <v>-0.37262357414448671</v>
      </c>
      <c r="AO62" s="29"/>
      <c r="AR62" s="26"/>
      <c r="AS62" s="26"/>
      <c r="AT62" s="27" t="s">
        <v>8</v>
      </c>
      <c r="AU62" s="27" t="s">
        <v>18</v>
      </c>
      <c r="AV62" s="28">
        <v>108.5</v>
      </c>
      <c r="AW62" s="29">
        <v>69</v>
      </c>
      <c r="AX62" s="28"/>
      <c r="AY62" s="29">
        <f t="shared" si="9"/>
        <v>-39.5</v>
      </c>
      <c r="AZ62" s="45" t="str">
        <f t="shared" si="10"/>
        <v>- 36%</v>
      </c>
      <c r="BA62" s="36">
        <f t="shared" si="11"/>
        <v>-0.36405529953917048</v>
      </c>
      <c r="BB62" s="29"/>
    </row>
    <row r="63" spans="1:54" ht="11.45" customHeight="1" x14ac:dyDescent="0.15">
      <c r="E63" s="17"/>
      <c r="F63" s="17"/>
      <c r="G63" s="16" t="s">
        <v>9</v>
      </c>
      <c r="H63" s="16" t="s">
        <v>1</v>
      </c>
      <c r="I63" s="14">
        <v>85</v>
      </c>
      <c r="J63" s="19">
        <v>91.5</v>
      </c>
      <c r="K63" s="13"/>
      <c r="L63" s="13">
        <f t="shared" si="0"/>
        <v>6.5</v>
      </c>
      <c r="M63" s="46" t="str">
        <f t="shared" si="1"/>
        <v>+ 8%</v>
      </c>
      <c r="N63" s="37">
        <f t="shared" si="2"/>
        <v>7.6470588235294124E-2</v>
      </c>
      <c r="O63" s="13"/>
      <c r="R63" s="17"/>
      <c r="S63" s="17"/>
      <c r="T63" s="16" t="s">
        <v>9</v>
      </c>
      <c r="U63" s="16" t="s">
        <v>1</v>
      </c>
      <c r="V63" s="14">
        <v>7</v>
      </c>
      <c r="W63" s="13">
        <v>9</v>
      </c>
      <c r="X63" s="14"/>
      <c r="Y63" s="13">
        <f t="shared" si="3"/>
        <v>2</v>
      </c>
      <c r="Z63" s="46" t="str">
        <f t="shared" si="4"/>
        <v>+ 29%</v>
      </c>
      <c r="AA63" s="37">
        <f t="shared" si="5"/>
        <v>0.2857142857142857</v>
      </c>
      <c r="AB63" s="13"/>
      <c r="AE63" s="17"/>
      <c r="AF63" s="17"/>
      <c r="AG63" s="16" t="s">
        <v>9</v>
      </c>
      <c r="AH63" s="16" t="s">
        <v>1</v>
      </c>
      <c r="AI63" s="14">
        <v>20</v>
      </c>
      <c r="AJ63" s="13">
        <v>28.5</v>
      </c>
      <c r="AK63" s="14"/>
      <c r="AL63" s="13">
        <f t="shared" si="6"/>
        <v>8.5</v>
      </c>
      <c r="AM63" s="46" t="str">
        <f t="shared" si="7"/>
        <v>+ 43%</v>
      </c>
      <c r="AN63" s="37">
        <f t="shared" si="8"/>
        <v>0.42499999999999999</v>
      </c>
      <c r="AO63" s="13"/>
      <c r="AR63" s="17"/>
      <c r="AS63" s="17"/>
      <c r="AT63" s="16" t="s">
        <v>9</v>
      </c>
      <c r="AU63" s="16" t="s">
        <v>1</v>
      </c>
      <c r="AV63" s="14">
        <v>26.5</v>
      </c>
      <c r="AW63" s="13">
        <v>21.5</v>
      </c>
      <c r="AX63" s="14"/>
      <c r="AY63" s="13">
        <f t="shared" si="9"/>
        <v>-5</v>
      </c>
      <c r="AZ63" s="46" t="str">
        <f t="shared" si="10"/>
        <v>- 19%</v>
      </c>
      <c r="BA63" s="37">
        <f t="shared" si="11"/>
        <v>-0.18867924528301888</v>
      </c>
      <c r="BB63" s="13"/>
    </row>
    <row r="64" spans="1:54" ht="11.45" customHeight="1" x14ac:dyDescent="0.15">
      <c r="E64" s="26"/>
      <c r="F64" s="26"/>
      <c r="G64" s="27" t="s">
        <v>10</v>
      </c>
      <c r="H64" s="27" t="s">
        <v>19</v>
      </c>
      <c r="I64" s="28">
        <v>76.5</v>
      </c>
      <c r="J64" s="42">
        <v>48</v>
      </c>
      <c r="K64" s="29"/>
      <c r="L64" s="29">
        <f t="shared" si="0"/>
        <v>-28.5</v>
      </c>
      <c r="M64" s="45" t="str">
        <f t="shared" si="1"/>
        <v>- 37%</v>
      </c>
      <c r="N64" s="36">
        <f t="shared" si="2"/>
        <v>-0.37254901960784315</v>
      </c>
      <c r="O64" s="29"/>
      <c r="R64" s="26"/>
      <c r="S64" s="26"/>
      <c r="T64" s="27" t="s">
        <v>10</v>
      </c>
      <c r="U64" s="27" t="s">
        <v>19</v>
      </c>
      <c r="V64" s="28">
        <v>4.5</v>
      </c>
      <c r="W64" s="29">
        <v>5</v>
      </c>
      <c r="X64" s="28"/>
      <c r="Y64" s="29">
        <f t="shared" si="3"/>
        <v>0.5</v>
      </c>
      <c r="Z64" s="45" t="str">
        <f t="shared" si="4"/>
        <v>+ 11%</v>
      </c>
      <c r="AA64" s="36">
        <f t="shared" si="5"/>
        <v>0.1111111111111111</v>
      </c>
      <c r="AB64" s="29"/>
      <c r="AE64" s="26"/>
      <c r="AF64" s="26"/>
      <c r="AG64" s="27" t="s">
        <v>10</v>
      </c>
      <c r="AH64" s="27" t="s">
        <v>19</v>
      </c>
      <c r="AI64" s="28">
        <v>23.5</v>
      </c>
      <c r="AJ64" s="29">
        <v>17.5</v>
      </c>
      <c r="AK64" s="28"/>
      <c r="AL64" s="29">
        <f t="shared" si="6"/>
        <v>-6</v>
      </c>
      <c r="AM64" s="45" t="str">
        <f t="shared" si="7"/>
        <v>- 26%</v>
      </c>
      <c r="AN64" s="36">
        <f t="shared" si="8"/>
        <v>-0.25531914893617019</v>
      </c>
      <c r="AO64" s="29"/>
      <c r="AR64" s="26"/>
      <c r="AS64" s="26"/>
      <c r="AT64" s="27" t="s">
        <v>10</v>
      </c>
      <c r="AU64" s="27" t="s">
        <v>19</v>
      </c>
      <c r="AV64" s="28">
        <v>23</v>
      </c>
      <c r="AW64" s="29">
        <v>12.5</v>
      </c>
      <c r="AX64" s="28"/>
      <c r="AY64" s="29">
        <f t="shared" si="9"/>
        <v>-10.5</v>
      </c>
      <c r="AZ64" s="45" t="str">
        <f t="shared" si="10"/>
        <v>- 46%</v>
      </c>
      <c r="BA64" s="36">
        <f t="shared" si="11"/>
        <v>-0.45652173913043476</v>
      </c>
      <c r="BB64" s="29"/>
    </row>
    <row r="65" spans="5:54" ht="11.45" customHeight="1" x14ac:dyDescent="0.15">
      <c r="E65" s="17"/>
      <c r="F65" s="17"/>
      <c r="G65" s="16" t="s">
        <v>11</v>
      </c>
      <c r="H65" s="16" t="s">
        <v>20</v>
      </c>
      <c r="I65" s="14">
        <v>392.5</v>
      </c>
      <c r="J65" s="19">
        <v>411.5</v>
      </c>
      <c r="K65" s="13"/>
      <c r="L65" s="13">
        <f t="shared" si="0"/>
        <v>19</v>
      </c>
      <c r="M65" s="46" t="str">
        <f t="shared" si="1"/>
        <v>+ 5%</v>
      </c>
      <c r="N65" s="37">
        <f t="shared" si="2"/>
        <v>4.8407643312101914E-2</v>
      </c>
      <c r="O65" s="13"/>
      <c r="R65" s="17"/>
      <c r="S65" s="17"/>
      <c r="T65" s="16" t="s">
        <v>11</v>
      </c>
      <c r="U65" s="16" t="s">
        <v>20</v>
      </c>
      <c r="V65" s="14">
        <v>32</v>
      </c>
      <c r="W65" s="13">
        <v>47</v>
      </c>
      <c r="X65" s="14"/>
      <c r="Y65" s="13">
        <f t="shared" si="3"/>
        <v>15</v>
      </c>
      <c r="Z65" s="46" t="str">
        <f t="shared" si="4"/>
        <v>+ 47%</v>
      </c>
      <c r="AA65" s="37">
        <f t="shared" si="5"/>
        <v>0.46875</v>
      </c>
      <c r="AB65" s="13"/>
      <c r="AE65" s="17"/>
      <c r="AF65" s="17"/>
      <c r="AG65" s="16" t="s">
        <v>11</v>
      </c>
      <c r="AH65" s="16" t="s">
        <v>20</v>
      </c>
      <c r="AI65" s="14">
        <v>108.5</v>
      </c>
      <c r="AJ65" s="13">
        <v>116</v>
      </c>
      <c r="AK65" s="14"/>
      <c r="AL65" s="13">
        <f t="shared" si="6"/>
        <v>7.5</v>
      </c>
      <c r="AM65" s="46" t="str">
        <f t="shared" si="7"/>
        <v>+ 7%</v>
      </c>
      <c r="AN65" s="37">
        <f t="shared" si="8"/>
        <v>6.9124423963133647E-2</v>
      </c>
      <c r="AO65" s="13"/>
      <c r="AR65" s="17"/>
      <c r="AS65" s="17"/>
      <c r="AT65" s="16" t="s">
        <v>11</v>
      </c>
      <c r="AU65" s="16" t="s">
        <v>20</v>
      </c>
      <c r="AV65" s="14">
        <v>120</v>
      </c>
      <c r="AW65" s="13">
        <v>111.5</v>
      </c>
      <c r="AX65" s="14"/>
      <c r="AY65" s="13">
        <f t="shared" si="9"/>
        <v>-8.5</v>
      </c>
      <c r="AZ65" s="46" t="str">
        <f t="shared" si="10"/>
        <v>- 7%</v>
      </c>
      <c r="BA65" s="37">
        <f t="shared" si="11"/>
        <v>-7.0833333333333331E-2</v>
      </c>
      <c r="BB65" s="13"/>
    </row>
    <row r="66" spans="5:54" ht="11.45" customHeight="1" x14ac:dyDescent="0.15">
      <c r="E66" s="26"/>
      <c r="F66" s="26"/>
      <c r="G66" s="27" t="s">
        <v>12</v>
      </c>
      <c r="H66" s="27" t="s">
        <v>21</v>
      </c>
      <c r="I66" s="28">
        <v>1466.5</v>
      </c>
      <c r="J66" s="42">
        <v>782.5</v>
      </c>
      <c r="K66" s="29"/>
      <c r="L66" s="29">
        <f t="shared" si="0"/>
        <v>-684</v>
      </c>
      <c r="M66" s="45" t="str">
        <f t="shared" si="1"/>
        <v>- 47%</v>
      </c>
      <c r="N66" s="36">
        <f t="shared" si="2"/>
        <v>-0.46641663825434709</v>
      </c>
      <c r="O66" s="29"/>
      <c r="R66" s="26"/>
      <c r="S66" s="26"/>
      <c r="T66" s="27" t="s">
        <v>12</v>
      </c>
      <c r="U66" s="27" t="s">
        <v>21</v>
      </c>
      <c r="V66" s="28">
        <v>146.5</v>
      </c>
      <c r="W66" s="29">
        <v>88.5</v>
      </c>
      <c r="X66" s="28"/>
      <c r="Y66" s="29">
        <f t="shared" si="3"/>
        <v>-58</v>
      </c>
      <c r="Z66" s="45" t="str">
        <f t="shared" si="4"/>
        <v>- 40%</v>
      </c>
      <c r="AA66" s="36">
        <f t="shared" si="5"/>
        <v>-0.39590443686006827</v>
      </c>
      <c r="AB66" s="29"/>
      <c r="AE66" s="26"/>
      <c r="AF66" s="26"/>
      <c r="AG66" s="27" t="s">
        <v>12</v>
      </c>
      <c r="AH66" s="27" t="s">
        <v>21</v>
      </c>
      <c r="AI66" s="28">
        <v>437</v>
      </c>
      <c r="AJ66" s="29">
        <v>258.5</v>
      </c>
      <c r="AK66" s="28"/>
      <c r="AL66" s="29">
        <f t="shared" si="6"/>
        <v>-178.5</v>
      </c>
      <c r="AM66" s="45" t="str">
        <f t="shared" si="7"/>
        <v>- 41%</v>
      </c>
      <c r="AN66" s="36">
        <f t="shared" si="8"/>
        <v>-0.40846681922196798</v>
      </c>
      <c r="AO66" s="29"/>
      <c r="AR66" s="26"/>
      <c r="AS66" s="26"/>
      <c r="AT66" s="27" t="s">
        <v>12</v>
      </c>
      <c r="AU66" s="27" t="s">
        <v>21</v>
      </c>
      <c r="AV66" s="28">
        <v>410.5</v>
      </c>
      <c r="AW66" s="29">
        <v>198</v>
      </c>
      <c r="AX66" s="28"/>
      <c r="AY66" s="29">
        <f t="shared" si="9"/>
        <v>-212.5</v>
      </c>
      <c r="AZ66" s="45" t="str">
        <f t="shared" si="10"/>
        <v>- 52%</v>
      </c>
      <c r="BA66" s="36">
        <f t="shared" si="11"/>
        <v>-0.51766138855054811</v>
      </c>
      <c r="BB66" s="29"/>
    </row>
    <row r="67" spans="5:54" ht="11.45" customHeight="1" x14ac:dyDescent="0.15">
      <c r="E67" s="17"/>
      <c r="F67" s="17"/>
      <c r="G67" s="16" t="s">
        <v>13</v>
      </c>
      <c r="H67" s="16" t="s">
        <v>2</v>
      </c>
      <c r="I67" s="14">
        <v>989</v>
      </c>
      <c r="J67" s="19">
        <v>545</v>
      </c>
      <c r="K67" s="13"/>
      <c r="L67" s="13">
        <f t="shared" si="0"/>
        <v>-444</v>
      </c>
      <c r="M67" s="46" t="str">
        <f t="shared" si="1"/>
        <v>- 45%</v>
      </c>
      <c r="N67" s="37">
        <f t="shared" si="2"/>
        <v>-0.44893832153690599</v>
      </c>
      <c r="O67" s="13"/>
      <c r="R67" s="17"/>
      <c r="S67" s="17"/>
      <c r="T67" s="16" t="s">
        <v>13</v>
      </c>
      <c r="U67" s="16" t="s">
        <v>2</v>
      </c>
      <c r="V67" s="14">
        <v>89</v>
      </c>
      <c r="W67" s="13">
        <v>56.5</v>
      </c>
      <c r="X67" s="14"/>
      <c r="Y67" s="13">
        <f t="shared" si="3"/>
        <v>-32.5</v>
      </c>
      <c r="Z67" s="46" t="str">
        <f t="shared" si="4"/>
        <v>- 37%</v>
      </c>
      <c r="AA67" s="37">
        <f t="shared" si="5"/>
        <v>-0.3651685393258427</v>
      </c>
      <c r="AB67" s="13"/>
      <c r="AE67" s="17"/>
      <c r="AF67" s="17"/>
      <c r="AG67" s="16" t="s">
        <v>13</v>
      </c>
      <c r="AH67" s="16" t="s">
        <v>2</v>
      </c>
      <c r="AI67" s="14">
        <v>314.5</v>
      </c>
      <c r="AJ67" s="13">
        <v>162.5</v>
      </c>
      <c r="AK67" s="14"/>
      <c r="AL67" s="13">
        <f t="shared" si="6"/>
        <v>-152</v>
      </c>
      <c r="AM67" s="46" t="str">
        <f t="shared" si="7"/>
        <v>- 48%</v>
      </c>
      <c r="AN67" s="37">
        <f t="shared" si="8"/>
        <v>-0.48330683624801274</v>
      </c>
      <c r="AO67" s="13"/>
      <c r="AR67" s="17"/>
      <c r="AS67" s="17"/>
      <c r="AT67" s="16" t="s">
        <v>13</v>
      </c>
      <c r="AU67" s="16" t="s">
        <v>2</v>
      </c>
      <c r="AV67" s="14">
        <v>242</v>
      </c>
      <c r="AW67" s="13">
        <v>163</v>
      </c>
      <c r="AX67" s="14"/>
      <c r="AY67" s="13">
        <f t="shared" si="9"/>
        <v>-79</v>
      </c>
      <c r="AZ67" s="46" t="str">
        <f t="shared" si="10"/>
        <v>- 33%</v>
      </c>
      <c r="BA67" s="37">
        <f t="shared" si="11"/>
        <v>-0.32644628099173556</v>
      </c>
      <c r="BB67" s="13"/>
    </row>
    <row r="68" spans="5:54" ht="11.45" customHeight="1" x14ac:dyDescent="0.15">
      <c r="E68" s="31"/>
      <c r="F68" s="31"/>
      <c r="G68" s="32" t="s">
        <v>15</v>
      </c>
      <c r="H68" s="32" t="s">
        <v>22</v>
      </c>
      <c r="I68" s="33">
        <v>3.5</v>
      </c>
      <c r="J68" s="43">
        <v>4.5</v>
      </c>
      <c r="K68" s="34"/>
      <c r="L68" s="34">
        <f t="shared" si="0"/>
        <v>1</v>
      </c>
      <c r="M68" s="47" t="str">
        <f t="shared" si="1"/>
        <v>+ 29%</v>
      </c>
      <c r="N68" s="38">
        <f t="shared" si="2"/>
        <v>0.2857142857142857</v>
      </c>
      <c r="O68" s="34"/>
      <c r="R68" s="31"/>
      <c r="S68" s="31"/>
      <c r="T68" s="32" t="s">
        <v>15</v>
      </c>
      <c r="U68" s="32" t="s">
        <v>22</v>
      </c>
      <c r="V68" s="33">
        <v>0.5</v>
      </c>
      <c r="W68" s="34">
        <v>0.5</v>
      </c>
      <c r="X68" s="33"/>
      <c r="Y68" s="34">
        <f t="shared" si="3"/>
        <v>0</v>
      </c>
      <c r="Z68" s="47" t="str">
        <f t="shared" si="4"/>
        <v>o</v>
      </c>
      <c r="AA68" s="38">
        <f t="shared" si="5"/>
        <v>0</v>
      </c>
      <c r="AB68" s="34"/>
      <c r="AE68" s="31"/>
      <c r="AF68" s="31"/>
      <c r="AG68" s="32" t="s">
        <v>15</v>
      </c>
      <c r="AH68" s="32" t="s">
        <v>22</v>
      </c>
      <c r="AI68" s="33">
        <v>1</v>
      </c>
      <c r="AJ68" s="34">
        <v>1</v>
      </c>
      <c r="AK68" s="33"/>
      <c r="AL68" s="34">
        <f t="shared" si="6"/>
        <v>0</v>
      </c>
      <c r="AM68" s="47" t="str">
        <f t="shared" si="7"/>
        <v>o</v>
      </c>
      <c r="AN68" s="38">
        <f t="shared" si="8"/>
        <v>0</v>
      </c>
      <c r="AO68" s="34"/>
      <c r="AR68" s="31"/>
      <c r="AS68" s="31"/>
      <c r="AT68" s="32" t="s">
        <v>15</v>
      </c>
      <c r="AU68" s="32" t="s">
        <v>22</v>
      </c>
      <c r="AV68" s="33">
        <v>1</v>
      </c>
      <c r="AW68" s="34">
        <v>1</v>
      </c>
      <c r="AX68" s="33"/>
      <c r="AY68" s="34">
        <f t="shared" si="9"/>
        <v>0</v>
      </c>
      <c r="AZ68" s="47" t="str">
        <f t="shared" si="10"/>
        <v>o</v>
      </c>
      <c r="BA68" s="38">
        <f t="shared" si="11"/>
        <v>0</v>
      </c>
      <c r="BB68" s="34"/>
    </row>
    <row r="69" spans="5:54" ht="11.45" customHeight="1" x14ac:dyDescent="0.15">
      <c r="E69" s="17" t="s">
        <v>15</v>
      </c>
      <c r="F69" s="17" t="s">
        <v>22</v>
      </c>
      <c r="G69" s="16" t="s">
        <v>7</v>
      </c>
      <c r="H69" s="16" t="s">
        <v>0</v>
      </c>
      <c r="I69" s="14">
        <v>387.5</v>
      </c>
      <c r="J69" s="19">
        <v>351</v>
      </c>
      <c r="K69" s="13"/>
      <c r="L69" s="13">
        <f t="shared" si="0"/>
        <v>-36.5</v>
      </c>
      <c r="M69" s="46" t="str">
        <f t="shared" si="1"/>
        <v>- 9%</v>
      </c>
      <c r="N69" s="39">
        <f t="shared" si="2"/>
        <v>-9.4193548387096773E-2</v>
      </c>
      <c r="O69" s="13"/>
      <c r="R69" s="17" t="s">
        <v>15</v>
      </c>
      <c r="S69" s="17" t="s">
        <v>22</v>
      </c>
      <c r="T69" s="16" t="s">
        <v>7</v>
      </c>
      <c r="U69" s="16" t="s">
        <v>0</v>
      </c>
      <c r="V69" s="14">
        <v>27.5</v>
      </c>
      <c r="W69" s="13">
        <v>31</v>
      </c>
      <c r="X69" s="14"/>
      <c r="Y69" s="13">
        <f t="shared" si="3"/>
        <v>3.5</v>
      </c>
      <c r="Z69" s="46" t="str">
        <f t="shared" si="4"/>
        <v>+ 13%</v>
      </c>
      <c r="AA69" s="39">
        <f t="shared" si="5"/>
        <v>0.12727272727272726</v>
      </c>
      <c r="AB69" s="13"/>
      <c r="AE69" s="17" t="s">
        <v>15</v>
      </c>
      <c r="AF69" s="17" t="s">
        <v>22</v>
      </c>
      <c r="AG69" s="16" t="s">
        <v>7</v>
      </c>
      <c r="AH69" s="16" t="s">
        <v>0</v>
      </c>
      <c r="AI69" s="14">
        <v>124</v>
      </c>
      <c r="AJ69" s="13">
        <v>108</v>
      </c>
      <c r="AK69" s="14"/>
      <c r="AL69" s="13">
        <f t="shared" si="6"/>
        <v>-16</v>
      </c>
      <c r="AM69" s="46" t="str">
        <f t="shared" si="7"/>
        <v>- 13%</v>
      </c>
      <c r="AN69" s="39">
        <f t="shared" si="8"/>
        <v>-0.12903225806451613</v>
      </c>
      <c r="AO69" s="13"/>
      <c r="AR69" s="17" t="s">
        <v>15</v>
      </c>
      <c r="AS69" s="17" t="s">
        <v>22</v>
      </c>
      <c r="AT69" s="16" t="s">
        <v>7</v>
      </c>
      <c r="AU69" s="16" t="s">
        <v>0</v>
      </c>
      <c r="AV69" s="14">
        <v>109</v>
      </c>
      <c r="AW69" s="13">
        <v>103.5</v>
      </c>
      <c r="AX69" s="14"/>
      <c r="AY69" s="13">
        <f t="shared" si="9"/>
        <v>-5.5</v>
      </c>
      <c r="AZ69" s="46" t="str">
        <f t="shared" si="10"/>
        <v>- 5%</v>
      </c>
      <c r="BA69" s="39">
        <f t="shared" si="11"/>
        <v>-5.0458715596330278E-2</v>
      </c>
      <c r="BB69" s="13"/>
    </row>
    <row r="70" spans="5:54" ht="11.45" customHeight="1" x14ac:dyDescent="0.15">
      <c r="E70" s="26"/>
      <c r="F70" s="26"/>
      <c r="G70" s="27" t="s">
        <v>12</v>
      </c>
      <c r="H70" s="27" t="s">
        <v>21</v>
      </c>
      <c r="I70" s="28">
        <v>61.5</v>
      </c>
      <c r="J70" s="42">
        <v>71.5</v>
      </c>
      <c r="K70" s="29"/>
      <c r="L70" s="29">
        <f t="shared" si="0"/>
        <v>10</v>
      </c>
      <c r="M70" s="45" t="str">
        <f t="shared" si="1"/>
        <v>+ 16%</v>
      </c>
      <c r="N70" s="36">
        <f t="shared" si="2"/>
        <v>0.16260162601626016</v>
      </c>
      <c r="O70" s="29"/>
      <c r="R70" s="26"/>
      <c r="S70" s="26"/>
      <c r="T70" s="27" t="s">
        <v>12</v>
      </c>
      <c r="U70" s="27" t="s">
        <v>21</v>
      </c>
      <c r="V70" s="28">
        <v>3.5</v>
      </c>
      <c r="W70" s="29">
        <v>4</v>
      </c>
      <c r="X70" s="28"/>
      <c r="Y70" s="29">
        <f t="shared" si="3"/>
        <v>0.5</v>
      </c>
      <c r="Z70" s="45" t="str">
        <f t="shared" si="4"/>
        <v>+ 14%</v>
      </c>
      <c r="AA70" s="36">
        <f t="shared" si="5"/>
        <v>0.14285714285714285</v>
      </c>
      <c r="AB70" s="29"/>
      <c r="AE70" s="26"/>
      <c r="AF70" s="26"/>
      <c r="AG70" s="27" t="s">
        <v>12</v>
      </c>
      <c r="AH70" s="27" t="s">
        <v>21</v>
      </c>
      <c r="AI70" s="28">
        <v>15</v>
      </c>
      <c r="AJ70" s="29">
        <v>22</v>
      </c>
      <c r="AK70" s="28"/>
      <c r="AL70" s="29">
        <f t="shared" si="6"/>
        <v>7</v>
      </c>
      <c r="AM70" s="45" t="str">
        <f t="shared" si="7"/>
        <v>+ 47%</v>
      </c>
      <c r="AN70" s="36">
        <f t="shared" si="8"/>
        <v>0.46666666666666667</v>
      </c>
      <c r="AO70" s="29"/>
      <c r="AR70" s="26"/>
      <c r="AS70" s="26"/>
      <c r="AT70" s="27" t="s">
        <v>12</v>
      </c>
      <c r="AU70" s="27" t="s">
        <v>21</v>
      </c>
      <c r="AV70" s="28">
        <v>19</v>
      </c>
      <c r="AW70" s="29">
        <v>23</v>
      </c>
      <c r="AX70" s="28"/>
      <c r="AY70" s="29">
        <f t="shared" si="9"/>
        <v>4</v>
      </c>
      <c r="AZ70" s="45" t="str">
        <f t="shared" si="10"/>
        <v>+ 21%</v>
      </c>
      <c r="BA70" s="36">
        <f t="shared" si="11"/>
        <v>0.21052631578947367</v>
      </c>
      <c r="BB70" s="29"/>
    </row>
    <row r="71" spans="5:54" ht="11.45" customHeight="1" x14ac:dyDescent="0.15">
      <c r="E71" s="17"/>
      <c r="F71" s="17"/>
      <c r="G71" s="16" t="s">
        <v>14</v>
      </c>
      <c r="H71" s="16" t="s">
        <v>3</v>
      </c>
      <c r="I71" s="14">
        <v>7.5</v>
      </c>
      <c r="J71" s="19">
        <v>2.5</v>
      </c>
      <c r="K71" s="13"/>
      <c r="L71" s="13">
        <f t="shared" ref="L71:L76" si="12">J71-I71</f>
        <v>-5</v>
      </c>
      <c r="M71" s="46" t="str">
        <f t="shared" ref="M71:M76" si="13">IF(ROUND((J71/I71)*100,0)&gt;100,"+ "&amp;ROUND((J71/I71)*100,0)-100&amp;"%",IF(ROUND((J71/I71)*100,0)&lt;100,"- "&amp;100-ROUND((J71/I71)*100,0)&amp;"%","o"))</f>
        <v>- 67%</v>
      </c>
      <c r="N71" s="37">
        <f t="shared" ref="N71:N76" si="14">L71/I71</f>
        <v>-0.66666666666666663</v>
      </c>
      <c r="O71" s="13"/>
      <c r="R71" s="17"/>
      <c r="S71" s="17"/>
      <c r="T71" s="16" t="s">
        <v>14</v>
      </c>
      <c r="U71" s="16" t="s">
        <v>3</v>
      </c>
      <c r="V71" s="14">
        <v>0</v>
      </c>
      <c r="W71" s="13">
        <v>0</v>
      </c>
      <c r="X71" s="14"/>
      <c r="Y71" s="13">
        <f t="shared" ref="Y71:Y76" si="15">W71-V71</f>
        <v>0</v>
      </c>
      <c r="Z71" s="46" t="s">
        <v>51</v>
      </c>
      <c r="AA71" s="51" t="e">
        <f t="shared" ref="AA71:AA76" si="16">Y71/V71</f>
        <v>#DIV/0!</v>
      </c>
      <c r="AB71" s="13"/>
      <c r="AE71" s="17"/>
      <c r="AF71" s="17"/>
      <c r="AG71" s="16" t="s">
        <v>14</v>
      </c>
      <c r="AH71" s="16" t="s">
        <v>3</v>
      </c>
      <c r="AI71" s="14">
        <v>1</v>
      </c>
      <c r="AJ71" s="13">
        <v>1.5</v>
      </c>
      <c r="AK71" s="14"/>
      <c r="AL71" s="13">
        <f t="shared" ref="AL71:AL76" si="17">AJ71-AI71</f>
        <v>0.5</v>
      </c>
      <c r="AM71" s="46" t="str">
        <f t="shared" ref="AM71:AM76" si="18">IF(ROUND((AJ71/AI71)*100,0)&gt;100,"+ "&amp;ROUND((AJ71/AI71)*100,0)-100&amp;"%",IF(ROUND((AJ71/AI71)*100,0)&lt;100,"- "&amp;100-ROUND((AJ71/AI71)*100,0)&amp;"%","o"))</f>
        <v>+ 50%</v>
      </c>
      <c r="AN71" s="37">
        <f t="shared" ref="AN71:AN76" si="19">AL71/AI71</f>
        <v>0.5</v>
      </c>
      <c r="AO71" s="13"/>
      <c r="AR71" s="17"/>
      <c r="AS71" s="17"/>
      <c r="AT71" s="16" t="s">
        <v>14</v>
      </c>
      <c r="AU71" s="16" t="s">
        <v>3</v>
      </c>
      <c r="AV71" s="14">
        <v>3.5</v>
      </c>
      <c r="AW71" s="13">
        <v>0.5</v>
      </c>
      <c r="AX71" s="14"/>
      <c r="AY71" s="13">
        <f t="shared" ref="AY71:AY76" si="20">AW71-AV71</f>
        <v>-3</v>
      </c>
      <c r="AZ71" s="46" t="str">
        <f t="shared" ref="AZ71:AZ76" si="21">IF(ROUND((AW71/AV71)*100,0)&gt;100,"+ "&amp;ROUND((AW71/AV71)*100,0)-100&amp;"%",IF(ROUND((AW71/AV71)*100,0)&lt;100,"- "&amp;100-ROUND((AW71/AV71)*100,0)&amp;"%","o"))</f>
        <v>- 86%</v>
      </c>
      <c r="BA71" s="37">
        <f t="shared" ref="BA71:BA76" si="22">AY71/AV71</f>
        <v>-0.8571428571428571</v>
      </c>
      <c r="BB71" s="13"/>
    </row>
    <row r="72" spans="5:54" ht="11.45" customHeight="1" x14ac:dyDescent="0.15">
      <c r="E72" s="31"/>
      <c r="F72" s="31"/>
      <c r="G72" s="32" t="s">
        <v>16</v>
      </c>
      <c r="H72" s="32" t="s">
        <v>23</v>
      </c>
      <c r="I72" s="33">
        <v>2299.5</v>
      </c>
      <c r="J72" s="43">
        <v>2394</v>
      </c>
      <c r="K72" s="34"/>
      <c r="L72" s="34">
        <f t="shared" si="12"/>
        <v>94.5</v>
      </c>
      <c r="M72" s="47" t="str">
        <f t="shared" si="13"/>
        <v>+ 4%</v>
      </c>
      <c r="N72" s="38">
        <f t="shared" si="14"/>
        <v>4.1095890410958902E-2</v>
      </c>
      <c r="O72" s="34"/>
      <c r="R72" s="31"/>
      <c r="S72" s="31"/>
      <c r="T72" s="32" t="s">
        <v>16</v>
      </c>
      <c r="U72" s="32" t="s">
        <v>23</v>
      </c>
      <c r="V72" s="33">
        <v>157.5</v>
      </c>
      <c r="W72" s="34">
        <v>208.5</v>
      </c>
      <c r="X72" s="33"/>
      <c r="Y72" s="34">
        <f t="shared" si="15"/>
        <v>51</v>
      </c>
      <c r="Z72" s="47" t="str">
        <f t="shared" ref="Z72:Z76" si="23">IF(ROUND((W72/V72)*100,0)&gt;100,"+ "&amp;ROUND((W72/V72)*100,0)-100&amp;"%",IF(ROUND((W72/V72)*100,0)&lt;100,"- "&amp;100-ROUND((W72/V72)*100,0)&amp;"%","o"))</f>
        <v>+ 32%</v>
      </c>
      <c r="AA72" s="38">
        <f t="shared" si="16"/>
        <v>0.32380952380952382</v>
      </c>
      <c r="AB72" s="34"/>
      <c r="AE72" s="31"/>
      <c r="AF72" s="31"/>
      <c r="AG72" s="32" t="s">
        <v>16</v>
      </c>
      <c r="AH72" s="32" t="s">
        <v>23</v>
      </c>
      <c r="AI72" s="33">
        <v>706.5</v>
      </c>
      <c r="AJ72" s="34">
        <v>684.5</v>
      </c>
      <c r="AK72" s="33"/>
      <c r="AL72" s="34">
        <f t="shared" si="17"/>
        <v>-22</v>
      </c>
      <c r="AM72" s="47" t="str">
        <f t="shared" si="18"/>
        <v>- 3%</v>
      </c>
      <c r="AN72" s="38">
        <f t="shared" si="19"/>
        <v>-3.113941967445152E-2</v>
      </c>
      <c r="AO72" s="34"/>
      <c r="AR72" s="31"/>
      <c r="AS72" s="31"/>
      <c r="AT72" s="32" t="s">
        <v>16</v>
      </c>
      <c r="AU72" s="32" t="s">
        <v>23</v>
      </c>
      <c r="AV72" s="33">
        <v>703.5</v>
      </c>
      <c r="AW72" s="34">
        <v>722.5</v>
      </c>
      <c r="AX72" s="33"/>
      <c r="AY72" s="34">
        <f t="shared" si="20"/>
        <v>19</v>
      </c>
      <c r="AZ72" s="47" t="str">
        <f t="shared" si="21"/>
        <v>+ 3%</v>
      </c>
      <c r="BA72" s="38">
        <f t="shared" si="22"/>
        <v>2.7007818052594171E-2</v>
      </c>
      <c r="BB72" s="34"/>
    </row>
    <row r="73" spans="5:54" ht="11.45" customHeight="1" x14ac:dyDescent="0.15">
      <c r="E73" s="17" t="s">
        <v>16</v>
      </c>
      <c r="F73" s="17" t="s">
        <v>23</v>
      </c>
      <c r="G73" s="16" t="s">
        <v>8</v>
      </c>
      <c r="H73" s="16" t="s">
        <v>18</v>
      </c>
      <c r="I73" s="14">
        <v>23.5</v>
      </c>
      <c r="J73" s="19">
        <v>42</v>
      </c>
      <c r="K73" s="13"/>
      <c r="L73" s="13">
        <f t="shared" si="12"/>
        <v>18.5</v>
      </c>
      <c r="M73" s="46" t="str">
        <f t="shared" si="13"/>
        <v>+ 79%</v>
      </c>
      <c r="N73" s="39">
        <f t="shared" si="14"/>
        <v>0.78723404255319152</v>
      </c>
      <c r="O73" s="13"/>
      <c r="R73" s="17" t="s">
        <v>16</v>
      </c>
      <c r="S73" s="17" t="s">
        <v>23</v>
      </c>
      <c r="T73" s="16" t="s">
        <v>8</v>
      </c>
      <c r="U73" s="16" t="s">
        <v>18</v>
      </c>
      <c r="V73" s="14">
        <v>1</v>
      </c>
      <c r="W73" s="13">
        <v>5</v>
      </c>
      <c r="X73" s="14"/>
      <c r="Y73" s="13">
        <f t="shared" si="15"/>
        <v>4</v>
      </c>
      <c r="Z73" s="46" t="str">
        <f t="shared" si="23"/>
        <v>+ 400%</v>
      </c>
      <c r="AA73" s="39">
        <f t="shared" si="16"/>
        <v>4</v>
      </c>
      <c r="AB73" s="13"/>
      <c r="AE73" s="17" t="s">
        <v>16</v>
      </c>
      <c r="AF73" s="17" t="s">
        <v>23</v>
      </c>
      <c r="AG73" s="16" t="s">
        <v>8</v>
      </c>
      <c r="AH73" s="16" t="s">
        <v>18</v>
      </c>
      <c r="AI73" s="14">
        <v>4.5</v>
      </c>
      <c r="AJ73" s="13">
        <v>14.5</v>
      </c>
      <c r="AK73" s="14"/>
      <c r="AL73" s="13">
        <f t="shared" si="17"/>
        <v>10</v>
      </c>
      <c r="AM73" s="46" t="str">
        <f t="shared" si="18"/>
        <v>+ 222%</v>
      </c>
      <c r="AN73" s="39">
        <f t="shared" si="19"/>
        <v>2.2222222222222223</v>
      </c>
      <c r="AO73" s="13"/>
      <c r="AR73" s="17" t="s">
        <v>16</v>
      </c>
      <c r="AS73" s="17" t="s">
        <v>23</v>
      </c>
      <c r="AT73" s="16" t="s">
        <v>8</v>
      </c>
      <c r="AU73" s="16" t="s">
        <v>18</v>
      </c>
      <c r="AV73" s="14">
        <v>5</v>
      </c>
      <c r="AW73" s="13">
        <v>11</v>
      </c>
      <c r="AX73" s="14"/>
      <c r="AY73" s="13">
        <f t="shared" si="20"/>
        <v>6</v>
      </c>
      <c r="AZ73" s="46" t="str">
        <f t="shared" si="21"/>
        <v>+ 120%</v>
      </c>
      <c r="BA73" s="39">
        <f t="shared" si="22"/>
        <v>1.2</v>
      </c>
      <c r="BB73" s="13"/>
    </row>
    <row r="74" spans="5:54" ht="11.45" customHeight="1" x14ac:dyDescent="0.15">
      <c r="E74" s="26"/>
      <c r="F74" s="26"/>
      <c r="G74" s="27" t="s">
        <v>9</v>
      </c>
      <c r="H74" s="27" t="s">
        <v>1</v>
      </c>
      <c r="I74" s="28">
        <v>21</v>
      </c>
      <c r="J74" s="42">
        <v>42.5</v>
      </c>
      <c r="K74" s="29"/>
      <c r="L74" s="29">
        <f t="shared" si="12"/>
        <v>21.5</v>
      </c>
      <c r="M74" s="45" t="str">
        <f t="shared" si="13"/>
        <v>+ 102%</v>
      </c>
      <c r="N74" s="36">
        <f t="shared" si="14"/>
        <v>1.0238095238095237</v>
      </c>
      <c r="O74" s="29"/>
      <c r="R74" s="26"/>
      <c r="S74" s="26"/>
      <c r="T74" s="27" t="s">
        <v>9</v>
      </c>
      <c r="U74" s="27" t="s">
        <v>1</v>
      </c>
      <c r="V74" s="28">
        <v>5</v>
      </c>
      <c r="W74" s="29">
        <v>6</v>
      </c>
      <c r="X74" s="28"/>
      <c r="Y74" s="29">
        <f t="shared" si="15"/>
        <v>1</v>
      </c>
      <c r="Z74" s="45" t="str">
        <f t="shared" si="23"/>
        <v>+ 20%</v>
      </c>
      <c r="AA74" s="36">
        <f t="shared" si="16"/>
        <v>0.2</v>
      </c>
      <c r="AB74" s="29"/>
      <c r="AE74" s="26"/>
      <c r="AF74" s="26"/>
      <c r="AG74" s="27" t="s">
        <v>9</v>
      </c>
      <c r="AH74" s="27" t="s">
        <v>1</v>
      </c>
      <c r="AI74" s="28">
        <v>3.5</v>
      </c>
      <c r="AJ74" s="29">
        <v>11</v>
      </c>
      <c r="AK74" s="28"/>
      <c r="AL74" s="29">
        <f t="shared" si="17"/>
        <v>7.5</v>
      </c>
      <c r="AM74" s="45" t="str">
        <f t="shared" si="18"/>
        <v>+ 214%</v>
      </c>
      <c r="AN74" s="36">
        <f t="shared" si="19"/>
        <v>2.1428571428571428</v>
      </c>
      <c r="AO74" s="29"/>
      <c r="AR74" s="26"/>
      <c r="AS74" s="26"/>
      <c r="AT74" s="27" t="s">
        <v>9</v>
      </c>
      <c r="AU74" s="27" t="s">
        <v>1</v>
      </c>
      <c r="AV74" s="28">
        <v>4</v>
      </c>
      <c r="AW74" s="29">
        <v>10.5</v>
      </c>
      <c r="AX74" s="28"/>
      <c r="AY74" s="29">
        <f t="shared" si="20"/>
        <v>6.5</v>
      </c>
      <c r="AZ74" s="45" t="str">
        <f t="shared" si="21"/>
        <v>+ 163%</v>
      </c>
      <c r="BA74" s="36">
        <f t="shared" si="22"/>
        <v>1.625</v>
      </c>
      <c r="BB74" s="29"/>
    </row>
    <row r="75" spans="5:54" ht="11.45" customHeight="1" x14ac:dyDescent="0.15">
      <c r="E75" s="17"/>
      <c r="F75" s="17"/>
      <c r="G75" s="16" t="s">
        <v>13</v>
      </c>
      <c r="H75" s="16" t="s">
        <v>2</v>
      </c>
      <c r="I75" s="14">
        <v>90.5</v>
      </c>
      <c r="J75" s="19">
        <v>117.5</v>
      </c>
      <c r="K75" s="13"/>
      <c r="L75" s="13">
        <f t="shared" si="12"/>
        <v>27</v>
      </c>
      <c r="M75" s="46" t="str">
        <f t="shared" si="13"/>
        <v>+ 30%</v>
      </c>
      <c r="N75" s="37">
        <f t="shared" si="14"/>
        <v>0.2983425414364641</v>
      </c>
      <c r="O75" s="13"/>
      <c r="R75" s="17"/>
      <c r="S75" s="17"/>
      <c r="T75" s="16" t="s">
        <v>13</v>
      </c>
      <c r="U75" s="16" t="s">
        <v>2</v>
      </c>
      <c r="V75" s="14">
        <v>8.5</v>
      </c>
      <c r="W75" s="13">
        <v>10.5</v>
      </c>
      <c r="X75" s="14"/>
      <c r="Y75" s="13">
        <f t="shared" si="15"/>
        <v>2</v>
      </c>
      <c r="Z75" s="46" t="str">
        <f t="shared" si="23"/>
        <v>+ 24%</v>
      </c>
      <c r="AA75" s="37">
        <f t="shared" si="16"/>
        <v>0.23529411764705882</v>
      </c>
      <c r="AB75" s="13"/>
      <c r="AE75" s="17"/>
      <c r="AF75" s="17"/>
      <c r="AG75" s="16" t="s">
        <v>13</v>
      </c>
      <c r="AH75" s="16" t="s">
        <v>2</v>
      </c>
      <c r="AI75" s="14">
        <v>27</v>
      </c>
      <c r="AJ75" s="13">
        <v>40</v>
      </c>
      <c r="AK75" s="14"/>
      <c r="AL75" s="13">
        <f t="shared" si="17"/>
        <v>13</v>
      </c>
      <c r="AM75" s="46" t="str">
        <f t="shared" si="18"/>
        <v>+ 48%</v>
      </c>
      <c r="AN75" s="37">
        <f t="shared" si="19"/>
        <v>0.48148148148148145</v>
      </c>
      <c r="AO75" s="13"/>
      <c r="AR75" s="17"/>
      <c r="AS75" s="17"/>
      <c r="AT75" s="16" t="s">
        <v>13</v>
      </c>
      <c r="AU75" s="16" t="s">
        <v>2</v>
      </c>
      <c r="AV75" s="14">
        <v>29.5</v>
      </c>
      <c r="AW75" s="13">
        <v>27</v>
      </c>
      <c r="AX75" s="14"/>
      <c r="AY75" s="13">
        <f t="shared" si="20"/>
        <v>-2.5</v>
      </c>
      <c r="AZ75" s="46" t="str">
        <f t="shared" si="21"/>
        <v>- 8%</v>
      </c>
      <c r="BA75" s="37">
        <f t="shared" si="22"/>
        <v>-8.4745762711864403E-2</v>
      </c>
      <c r="BB75" s="13"/>
    </row>
    <row r="76" spans="5:54" ht="11.45" customHeight="1" x14ac:dyDescent="0.15">
      <c r="E76" s="31"/>
      <c r="F76" s="31"/>
      <c r="G76" s="32" t="s">
        <v>15</v>
      </c>
      <c r="H76" s="32" t="s">
        <v>22</v>
      </c>
      <c r="I76" s="33">
        <v>2234</v>
      </c>
      <c r="J76" s="43">
        <v>2378.5</v>
      </c>
      <c r="K76" s="34"/>
      <c r="L76" s="34">
        <f t="shared" si="12"/>
        <v>144.5</v>
      </c>
      <c r="M76" s="47" t="str">
        <f t="shared" si="13"/>
        <v>+ 6%</v>
      </c>
      <c r="N76" s="38">
        <f t="shared" si="14"/>
        <v>6.4682184422560435E-2</v>
      </c>
      <c r="O76" s="34"/>
      <c r="R76" s="31"/>
      <c r="S76" s="31"/>
      <c r="T76" s="32" t="s">
        <v>15</v>
      </c>
      <c r="U76" s="32" t="s">
        <v>22</v>
      </c>
      <c r="V76" s="33">
        <v>200.5</v>
      </c>
      <c r="W76" s="34">
        <v>206</v>
      </c>
      <c r="X76" s="33"/>
      <c r="Y76" s="34">
        <f t="shared" si="15"/>
        <v>5.5</v>
      </c>
      <c r="Z76" s="47" t="str">
        <f t="shared" si="23"/>
        <v>+ 3%</v>
      </c>
      <c r="AA76" s="38">
        <f t="shared" si="16"/>
        <v>2.7431421446384038E-2</v>
      </c>
      <c r="AB76" s="34"/>
      <c r="AE76" s="31"/>
      <c r="AF76" s="31"/>
      <c r="AG76" s="32" t="s">
        <v>15</v>
      </c>
      <c r="AH76" s="32" t="s">
        <v>22</v>
      </c>
      <c r="AI76" s="33">
        <v>634.5</v>
      </c>
      <c r="AJ76" s="34">
        <v>732.5</v>
      </c>
      <c r="AK76" s="33"/>
      <c r="AL76" s="34">
        <f t="shared" si="17"/>
        <v>98</v>
      </c>
      <c r="AM76" s="47" t="str">
        <f t="shared" si="18"/>
        <v>+ 15%</v>
      </c>
      <c r="AN76" s="38">
        <f t="shared" si="19"/>
        <v>0.15445232466509062</v>
      </c>
      <c r="AO76" s="34"/>
      <c r="AR76" s="31"/>
      <c r="AS76" s="31"/>
      <c r="AT76" s="32" t="s">
        <v>15</v>
      </c>
      <c r="AU76" s="32" t="s">
        <v>22</v>
      </c>
      <c r="AV76" s="33">
        <v>625.5</v>
      </c>
      <c r="AW76" s="34">
        <v>665</v>
      </c>
      <c r="AX76" s="33"/>
      <c r="AY76" s="34">
        <f t="shared" si="20"/>
        <v>39.5</v>
      </c>
      <c r="AZ76" s="47" t="str">
        <f t="shared" si="21"/>
        <v>+ 6%</v>
      </c>
      <c r="BA76" s="38">
        <f t="shared" si="22"/>
        <v>6.3149480415667467E-2</v>
      </c>
      <c r="BB76" s="34"/>
    </row>
    <row r="78" spans="5:54" ht="12" customHeight="1" x14ac:dyDescent="0.15">
      <c r="E78" s="5" t="s">
        <v>36</v>
      </c>
      <c r="R78" s="5" t="s">
        <v>36</v>
      </c>
      <c r="AE78" s="5" t="s">
        <v>36</v>
      </c>
      <c r="AR78" s="5" t="s">
        <v>36</v>
      </c>
    </row>
    <row r="79" spans="5:54" s="72" customFormat="1" ht="12" customHeight="1" x14ac:dyDescent="0.15">
      <c r="E79" s="91"/>
      <c r="F79" s="91"/>
      <c r="G79" s="91"/>
      <c r="H79" s="91"/>
      <c r="I79" s="92"/>
      <c r="J79" s="93"/>
      <c r="K79" s="94"/>
      <c r="L79" s="94"/>
      <c r="M79" s="94"/>
      <c r="N79" s="94"/>
      <c r="O79" s="94"/>
      <c r="R79" s="91"/>
      <c r="S79" s="91"/>
      <c r="T79" s="91"/>
      <c r="U79" s="91"/>
      <c r="V79" s="92"/>
      <c r="W79" s="93"/>
      <c r="X79" s="94"/>
      <c r="Y79" s="94"/>
      <c r="Z79" s="94"/>
      <c r="AA79" s="94"/>
      <c r="AB79" s="94"/>
      <c r="AE79" s="91"/>
      <c r="AF79" s="91"/>
      <c r="AG79" s="91"/>
      <c r="AH79" s="91"/>
      <c r="AI79" s="92"/>
      <c r="AJ79" s="93"/>
      <c r="AK79" s="94"/>
      <c r="AL79" s="94"/>
      <c r="AM79" s="94"/>
      <c r="AN79" s="94"/>
      <c r="AO79" s="94"/>
      <c r="AR79" s="91"/>
      <c r="AS79" s="91"/>
      <c r="AT79" s="91"/>
      <c r="AU79" s="91"/>
      <c r="AV79" s="92"/>
      <c r="AW79" s="93"/>
      <c r="AX79" s="94"/>
      <c r="AY79" s="94"/>
      <c r="AZ79" s="94"/>
      <c r="BA79" s="94"/>
      <c r="BB79" s="94"/>
    </row>
    <row r="80" spans="5:54" s="72" customFormat="1" ht="12" customHeight="1" x14ac:dyDescent="0.15">
      <c r="E80" s="78" t="s">
        <v>17</v>
      </c>
      <c r="F80" s="78"/>
      <c r="G80" s="78" t="s">
        <v>6</v>
      </c>
      <c r="H80" s="79"/>
      <c r="I80" s="80">
        <v>2011</v>
      </c>
      <c r="J80" s="81">
        <v>2016</v>
      </c>
      <c r="K80" s="82" t="s">
        <v>24</v>
      </c>
      <c r="L80" s="82"/>
      <c r="M80" s="82"/>
      <c r="N80" s="82"/>
      <c r="O80" s="82"/>
      <c r="R80" s="78" t="s">
        <v>17</v>
      </c>
      <c r="S80" s="78"/>
      <c r="T80" s="78" t="s">
        <v>6</v>
      </c>
      <c r="U80" s="79"/>
      <c r="V80" s="80">
        <v>2011</v>
      </c>
      <c r="W80" s="81">
        <v>2016</v>
      </c>
      <c r="X80" s="82" t="s">
        <v>24</v>
      </c>
      <c r="Y80" s="82"/>
      <c r="Z80" s="82"/>
      <c r="AA80" s="82"/>
      <c r="AB80" s="82"/>
      <c r="AE80" s="78" t="s">
        <v>17</v>
      </c>
      <c r="AF80" s="78"/>
      <c r="AG80" s="78" t="s">
        <v>6</v>
      </c>
      <c r="AH80" s="79"/>
      <c r="AI80" s="80">
        <v>2011</v>
      </c>
      <c r="AJ80" s="81">
        <v>2016</v>
      </c>
      <c r="AK80" s="82" t="s">
        <v>24</v>
      </c>
      <c r="AL80" s="82"/>
      <c r="AM80" s="82"/>
      <c r="AN80" s="82"/>
      <c r="AO80" s="82"/>
      <c r="AR80" s="78" t="s">
        <v>17</v>
      </c>
      <c r="AS80" s="78"/>
      <c r="AT80" s="78" t="s">
        <v>6</v>
      </c>
      <c r="AU80" s="79"/>
      <c r="AV80" s="80">
        <v>2011</v>
      </c>
      <c r="AW80" s="81">
        <v>2016</v>
      </c>
      <c r="AX80" s="82" t="s">
        <v>24</v>
      </c>
      <c r="AY80" s="82"/>
      <c r="AZ80" s="82"/>
      <c r="BA80" s="82"/>
      <c r="BB80" s="82"/>
    </row>
    <row r="81" spans="5:54" ht="12" customHeight="1" x14ac:dyDescent="0.15">
      <c r="E81" s="17" t="s">
        <v>7</v>
      </c>
      <c r="F81" s="17" t="s">
        <v>0</v>
      </c>
      <c r="G81" s="16" t="s">
        <v>12</v>
      </c>
      <c r="H81" s="16" t="s">
        <v>21</v>
      </c>
      <c r="I81" s="14">
        <v>7090</v>
      </c>
      <c r="J81" s="19">
        <v>8318.5</v>
      </c>
      <c r="K81" s="13"/>
      <c r="L81" s="13">
        <f t="shared" ref="L81:L85" si="24">J81-I81</f>
        <v>1228.5</v>
      </c>
      <c r="M81" s="46" t="str">
        <f t="shared" ref="M81:M85" si="25">IF(ROUND((J81/I81)*100,0)&gt;100,"+ "&amp;ROUND((J81/I81)*100,0)-100&amp;"%",IF(ROUND((J81/I81)*100,0)&lt;100,"- "&amp;100-ROUND((J81/I81)*100,0)&amp;"%","o"))</f>
        <v>+ 17%</v>
      </c>
      <c r="N81" s="39">
        <f t="shared" ref="N81:N85" si="26">L81/I81</f>
        <v>0.17327221438645982</v>
      </c>
      <c r="O81" s="13"/>
      <c r="R81" s="17" t="s">
        <v>7</v>
      </c>
      <c r="S81" s="17" t="s">
        <v>0</v>
      </c>
      <c r="T81" s="16" t="s">
        <v>12</v>
      </c>
      <c r="U81" s="16" t="s">
        <v>21</v>
      </c>
      <c r="V81" s="14">
        <v>598</v>
      </c>
      <c r="W81" s="19">
        <v>759.5</v>
      </c>
      <c r="X81" s="13"/>
      <c r="Y81" s="13">
        <f t="shared" ref="Y81:Y85" si="27">W81-V81</f>
        <v>161.5</v>
      </c>
      <c r="Z81" s="46" t="str">
        <f t="shared" ref="Z81:Z85" si="28">IF(ROUND((W81/V81)*100,0)&gt;100,"+ "&amp;ROUND((W81/V81)*100,0)-100&amp;"%",IF(ROUND((W81/V81)*100,0)&lt;100,"- "&amp;100-ROUND((W81/V81)*100,0)&amp;"%","o"))</f>
        <v>+ 27%</v>
      </c>
      <c r="AA81" s="39">
        <f t="shared" ref="AA81:AA85" si="29">Y81/V81</f>
        <v>0.27006688963210701</v>
      </c>
      <c r="AB81" s="13"/>
      <c r="AE81" s="17" t="s">
        <v>7</v>
      </c>
      <c r="AF81" s="17" t="s">
        <v>0</v>
      </c>
      <c r="AG81" s="16" t="s">
        <v>12</v>
      </c>
      <c r="AH81" s="16" t="s">
        <v>21</v>
      </c>
      <c r="AI81" s="14">
        <v>1950.5</v>
      </c>
      <c r="AJ81" s="19">
        <v>2266</v>
      </c>
      <c r="AK81" s="13"/>
      <c r="AL81" s="13">
        <f t="shared" ref="AL81:AL85" si="30">AJ81-AI81</f>
        <v>315.5</v>
      </c>
      <c r="AM81" s="46" t="str">
        <f t="shared" ref="AM81:AM85" si="31">IF(ROUND((AJ81/AI81)*100,0)&gt;100,"+ "&amp;ROUND((AJ81/AI81)*100,0)-100&amp;"%",IF(ROUND((AJ81/AI81)*100,0)&lt;100,"- "&amp;100-ROUND((AJ81/AI81)*100,0)&amp;"%","o"))</f>
        <v>+ 16%</v>
      </c>
      <c r="AN81" s="39">
        <f t="shared" ref="AN81:AN85" si="32">AL81/AI81</f>
        <v>0.16175339656498333</v>
      </c>
      <c r="AO81" s="13"/>
      <c r="AR81" s="17" t="s">
        <v>7</v>
      </c>
      <c r="AS81" s="17" t="s">
        <v>0</v>
      </c>
      <c r="AT81" s="16" t="s">
        <v>12</v>
      </c>
      <c r="AU81" s="16" t="s">
        <v>21</v>
      </c>
      <c r="AV81" s="14">
        <v>1867</v>
      </c>
      <c r="AW81" s="19">
        <v>2308</v>
      </c>
      <c r="AX81" s="13"/>
      <c r="AY81" s="13">
        <f t="shared" ref="AY81:AY85" si="33">AW81-AV81</f>
        <v>441</v>
      </c>
      <c r="AZ81" s="46" t="str">
        <f t="shared" ref="AZ81:AZ85" si="34">IF(ROUND((AW81/AV81)*100,0)&gt;100,"+ "&amp;ROUND((AW81/AV81)*100,0)-100&amp;"%",IF(ROUND((AW81/AV81)*100,0)&lt;100,"- "&amp;100-ROUND((AW81/AV81)*100,0)&amp;"%","o"))</f>
        <v>+ 24%</v>
      </c>
      <c r="BA81" s="39">
        <f t="shared" ref="BA81:BA85" si="35">AY81/AV81</f>
        <v>0.23620782003213711</v>
      </c>
      <c r="BB81" s="13"/>
    </row>
    <row r="82" spans="5:54" ht="12" customHeight="1" x14ac:dyDescent="0.15">
      <c r="E82" s="26" t="s">
        <v>8</v>
      </c>
      <c r="F82" s="26" t="s">
        <v>18</v>
      </c>
      <c r="G82" s="27" t="s">
        <v>7</v>
      </c>
      <c r="H82" s="27" t="s">
        <v>0</v>
      </c>
      <c r="I82" s="28">
        <v>698</v>
      </c>
      <c r="J82" s="42">
        <v>1548</v>
      </c>
      <c r="K82" s="29"/>
      <c r="L82" s="29">
        <f t="shared" si="24"/>
        <v>850</v>
      </c>
      <c r="M82" s="45" t="str">
        <f t="shared" si="25"/>
        <v>+ 122%</v>
      </c>
      <c r="N82" s="36">
        <f t="shared" si="26"/>
        <v>1.2177650429799427</v>
      </c>
      <c r="O82" s="29"/>
      <c r="R82" s="26" t="s">
        <v>8</v>
      </c>
      <c r="S82" s="26" t="s">
        <v>18</v>
      </c>
      <c r="T82" s="27" t="s">
        <v>12</v>
      </c>
      <c r="U82" s="27" t="s">
        <v>21</v>
      </c>
      <c r="V82" s="28">
        <v>60.5</v>
      </c>
      <c r="W82" s="42">
        <v>134.5</v>
      </c>
      <c r="X82" s="29"/>
      <c r="Y82" s="29">
        <f t="shared" si="27"/>
        <v>74</v>
      </c>
      <c r="Z82" s="45" t="str">
        <f t="shared" si="28"/>
        <v>+ 122%</v>
      </c>
      <c r="AA82" s="36">
        <f t="shared" si="29"/>
        <v>1.2231404958677685</v>
      </c>
      <c r="AB82" s="29"/>
      <c r="AE82" s="26" t="s">
        <v>8</v>
      </c>
      <c r="AF82" s="26" t="s">
        <v>18</v>
      </c>
      <c r="AG82" s="27" t="s">
        <v>12</v>
      </c>
      <c r="AH82" s="27" t="s">
        <v>21</v>
      </c>
      <c r="AI82" s="28">
        <v>231.5</v>
      </c>
      <c r="AJ82" s="42">
        <v>490.5</v>
      </c>
      <c r="AK82" s="29"/>
      <c r="AL82" s="29">
        <f t="shared" si="30"/>
        <v>259</v>
      </c>
      <c r="AM82" s="45" t="str">
        <f t="shared" si="31"/>
        <v>+ 112%</v>
      </c>
      <c r="AN82" s="36">
        <f t="shared" si="32"/>
        <v>1.1187904967602591</v>
      </c>
      <c r="AO82" s="29"/>
      <c r="AR82" s="26" t="s">
        <v>7</v>
      </c>
      <c r="AS82" s="26" t="s">
        <v>0</v>
      </c>
      <c r="AT82" s="27" t="s">
        <v>8</v>
      </c>
      <c r="AU82" s="27" t="s">
        <v>18</v>
      </c>
      <c r="AV82" s="28">
        <v>225.5</v>
      </c>
      <c r="AW82" s="42">
        <v>477.5</v>
      </c>
      <c r="AX82" s="29"/>
      <c r="AY82" s="29">
        <f t="shared" si="33"/>
        <v>252</v>
      </c>
      <c r="AZ82" s="45" t="str">
        <f t="shared" si="34"/>
        <v>+ 112%</v>
      </c>
      <c r="BA82" s="36">
        <f t="shared" si="35"/>
        <v>1.1175166297117516</v>
      </c>
      <c r="BB82" s="29"/>
    </row>
    <row r="83" spans="5:54" ht="12" customHeight="1" x14ac:dyDescent="0.15">
      <c r="E83" s="17" t="s">
        <v>8</v>
      </c>
      <c r="F83" s="17" t="s">
        <v>18</v>
      </c>
      <c r="G83" s="16" t="s">
        <v>12</v>
      </c>
      <c r="H83" s="16" t="s">
        <v>21</v>
      </c>
      <c r="I83" s="14">
        <v>795</v>
      </c>
      <c r="J83" s="19">
        <v>1625.5</v>
      </c>
      <c r="K83" s="13"/>
      <c r="L83" s="13">
        <f t="shared" si="24"/>
        <v>830.5</v>
      </c>
      <c r="M83" s="46" t="str">
        <f t="shared" si="25"/>
        <v>+ 104%</v>
      </c>
      <c r="N83" s="37">
        <f t="shared" si="26"/>
        <v>1.0446540880503146</v>
      </c>
      <c r="O83" s="13"/>
      <c r="R83" s="17" t="s">
        <v>8</v>
      </c>
      <c r="S83" s="17" t="s">
        <v>18</v>
      </c>
      <c r="T83" s="16" t="s">
        <v>7</v>
      </c>
      <c r="U83" s="16" t="s">
        <v>0</v>
      </c>
      <c r="V83" s="14">
        <v>78</v>
      </c>
      <c r="W83" s="19">
        <v>151.5</v>
      </c>
      <c r="X83" s="13"/>
      <c r="Y83" s="13">
        <f t="shared" si="27"/>
        <v>73.5</v>
      </c>
      <c r="Z83" s="46" t="str">
        <f t="shared" si="28"/>
        <v>+ 94%</v>
      </c>
      <c r="AA83" s="37">
        <f t="shared" si="29"/>
        <v>0.94230769230769229</v>
      </c>
      <c r="AB83" s="13"/>
      <c r="AE83" s="17" t="s">
        <v>8</v>
      </c>
      <c r="AF83" s="17" t="s">
        <v>18</v>
      </c>
      <c r="AG83" s="16" t="s">
        <v>7</v>
      </c>
      <c r="AH83" s="16" t="s">
        <v>0</v>
      </c>
      <c r="AI83" s="14">
        <v>219</v>
      </c>
      <c r="AJ83" s="19">
        <v>457</v>
      </c>
      <c r="AK83" s="13"/>
      <c r="AL83" s="13">
        <f t="shared" si="30"/>
        <v>238</v>
      </c>
      <c r="AM83" s="46" t="str">
        <f t="shared" si="31"/>
        <v>+ 109%</v>
      </c>
      <c r="AN83" s="37">
        <f t="shared" si="32"/>
        <v>1.08675799086758</v>
      </c>
      <c r="AO83" s="13"/>
      <c r="AR83" s="17" t="s">
        <v>8</v>
      </c>
      <c r="AS83" s="17" t="s">
        <v>18</v>
      </c>
      <c r="AT83" s="16" t="s">
        <v>12</v>
      </c>
      <c r="AU83" s="16" t="s">
        <v>21</v>
      </c>
      <c r="AV83" s="14">
        <v>235</v>
      </c>
      <c r="AW83" s="19">
        <v>455</v>
      </c>
      <c r="AX83" s="13"/>
      <c r="AY83" s="13">
        <f t="shared" si="33"/>
        <v>220</v>
      </c>
      <c r="AZ83" s="46" t="str">
        <f t="shared" si="34"/>
        <v>+ 94%</v>
      </c>
      <c r="BA83" s="37">
        <f t="shared" si="35"/>
        <v>0.93617021276595747</v>
      </c>
      <c r="BB83" s="13"/>
    </row>
    <row r="84" spans="5:54" ht="12" customHeight="1" x14ac:dyDescent="0.15">
      <c r="E84" s="26" t="s">
        <v>7</v>
      </c>
      <c r="F84" s="26" t="s">
        <v>0</v>
      </c>
      <c r="G84" s="27" t="s">
        <v>8</v>
      </c>
      <c r="H84" s="27" t="s">
        <v>18</v>
      </c>
      <c r="I84" s="28">
        <v>685</v>
      </c>
      <c r="J84" s="42">
        <v>1485</v>
      </c>
      <c r="K84" s="29"/>
      <c r="L84" s="29">
        <f t="shared" si="24"/>
        <v>800</v>
      </c>
      <c r="M84" s="45" t="str">
        <f t="shared" si="25"/>
        <v>+ 117%</v>
      </c>
      <c r="N84" s="36">
        <f t="shared" si="26"/>
        <v>1.167883211678832</v>
      </c>
      <c r="O84" s="29"/>
      <c r="R84" s="26" t="s">
        <v>12</v>
      </c>
      <c r="S84" s="26" t="s">
        <v>21</v>
      </c>
      <c r="T84" s="27" t="s">
        <v>14</v>
      </c>
      <c r="U84" s="27" t="s">
        <v>3</v>
      </c>
      <c r="V84" s="28">
        <v>145</v>
      </c>
      <c r="W84" s="42">
        <v>86.5</v>
      </c>
      <c r="X84" s="29"/>
      <c r="Y84" s="29">
        <f t="shared" si="27"/>
        <v>-58.5</v>
      </c>
      <c r="Z84" s="45" t="str">
        <f t="shared" si="28"/>
        <v>- 40%</v>
      </c>
      <c r="AA84" s="36">
        <f t="shared" si="29"/>
        <v>-0.40344827586206894</v>
      </c>
      <c r="AB84" s="29"/>
      <c r="AE84" s="26" t="s">
        <v>7</v>
      </c>
      <c r="AF84" s="26" t="s">
        <v>0</v>
      </c>
      <c r="AG84" s="27" t="s">
        <v>8</v>
      </c>
      <c r="AH84" s="27" t="s">
        <v>18</v>
      </c>
      <c r="AI84" s="28">
        <v>163</v>
      </c>
      <c r="AJ84" s="42">
        <v>380.5</v>
      </c>
      <c r="AK84" s="29"/>
      <c r="AL84" s="29">
        <f t="shared" si="30"/>
        <v>217.5</v>
      </c>
      <c r="AM84" s="45" t="str">
        <f t="shared" si="31"/>
        <v>+ 133%</v>
      </c>
      <c r="AN84" s="36">
        <f t="shared" si="32"/>
        <v>1.334355828220859</v>
      </c>
      <c r="AO84" s="29"/>
      <c r="AR84" s="26" t="s">
        <v>14</v>
      </c>
      <c r="AS84" s="26" t="s">
        <v>3</v>
      </c>
      <c r="AT84" s="27" t="s">
        <v>12</v>
      </c>
      <c r="AU84" s="27" t="s">
        <v>21</v>
      </c>
      <c r="AV84" s="28">
        <v>410.5</v>
      </c>
      <c r="AW84" s="42">
        <v>198</v>
      </c>
      <c r="AX84" s="29"/>
      <c r="AY84" s="29">
        <f t="shared" si="33"/>
        <v>-212.5</v>
      </c>
      <c r="AZ84" s="45" t="str">
        <f t="shared" si="34"/>
        <v>- 52%</v>
      </c>
      <c r="BA84" s="36">
        <f t="shared" si="35"/>
        <v>-0.51766138855054811</v>
      </c>
      <c r="BB84" s="29"/>
    </row>
    <row r="85" spans="5:54" ht="12" customHeight="1" x14ac:dyDescent="0.15">
      <c r="E85" s="20" t="s">
        <v>14</v>
      </c>
      <c r="F85" s="20" t="s">
        <v>3</v>
      </c>
      <c r="G85" s="21" t="s">
        <v>12</v>
      </c>
      <c r="H85" s="21" t="s">
        <v>21</v>
      </c>
      <c r="I85" s="22">
        <v>1466.5</v>
      </c>
      <c r="J85" s="24">
        <v>782.5</v>
      </c>
      <c r="K85" s="23"/>
      <c r="L85" s="23">
        <f t="shared" si="24"/>
        <v>-684</v>
      </c>
      <c r="M85" s="48" t="str">
        <f t="shared" si="25"/>
        <v>- 47%</v>
      </c>
      <c r="N85" s="41">
        <f t="shared" si="26"/>
        <v>-0.46641663825434709</v>
      </c>
      <c r="O85" s="23"/>
      <c r="R85" s="20" t="s">
        <v>7</v>
      </c>
      <c r="S85" s="20" t="s">
        <v>0</v>
      </c>
      <c r="T85" s="21" t="s">
        <v>8</v>
      </c>
      <c r="U85" s="21" t="s">
        <v>18</v>
      </c>
      <c r="V85" s="22">
        <v>36</v>
      </c>
      <c r="W85" s="24">
        <v>93.5</v>
      </c>
      <c r="X85" s="23"/>
      <c r="Y85" s="23">
        <f t="shared" si="27"/>
        <v>57.5</v>
      </c>
      <c r="Z85" s="48" t="str">
        <f t="shared" si="28"/>
        <v>+ 160%</v>
      </c>
      <c r="AA85" s="41">
        <f t="shared" si="29"/>
        <v>1.5972222222222223</v>
      </c>
      <c r="AB85" s="23"/>
      <c r="AE85" s="20" t="s">
        <v>14</v>
      </c>
      <c r="AF85" s="20" t="s">
        <v>3</v>
      </c>
      <c r="AG85" s="21" t="s">
        <v>12</v>
      </c>
      <c r="AH85" s="21" t="s">
        <v>21</v>
      </c>
      <c r="AI85" s="22">
        <v>437</v>
      </c>
      <c r="AJ85" s="24">
        <v>258.5</v>
      </c>
      <c r="AK85" s="23"/>
      <c r="AL85" s="23">
        <f t="shared" si="30"/>
        <v>-178.5</v>
      </c>
      <c r="AM85" s="48" t="str">
        <f t="shared" si="31"/>
        <v>- 41%</v>
      </c>
      <c r="AN85" s="41">
        <f t="shared" si="32"/>
        <v>-0.40846681922196798</v>
      </c>
      <c r="AO85" s="23"/>
      <c r="AR85" s="20" t="s">
        <v>8</v>
      </c>
      <c r="AS85" s="20" t="s">
        <v>18</v>
      </c>
      <c r="AT85" s="21" t="s">
        <v>7</v>
      </c>
      <c r="AU85" s="21" t="s">
        <v>0</v>
      </c>
      <c r="AV85" s="22">
        <v>171.5</v>
      </c>
      <c r="AW85" s="24">
        <v>360</v>
      </c>
      <c r="AX85" s="23"/>
      <c r="AY85" s="23">
        <f t="shared" si="33"/>
        <v>188.5</v>
      </c>
      <c r="AZ85" s="48" t="str">
        <f t="shared" si="34"/>
        <v>+ 110%</v>
      </c>
      <c r="BA85" s="41">
        <f t="shared" si="35"/>
        <v>1.0991253644314869</v>
      </c>
      <c r="BB85" s="23"/>
    </row>
  </sheetData>
  <mergeCells count="1">
    <mergeCell ref="A1:C1"/>
  </mergeCells>
  <conditionalFormatting sqref="N7:N76">
    <cfRule type="cellIs" dxfId="519" priority="36" operator="greaterThanOrEqual">
      <formula>0.1</formula>
    </cfRule>
    <cfRule type="cellIs" dxfId="518" priority="37" operator="between">
      <formula>0.05</formula>
      <formula>0.1</formula>
    </cfRule>
    <cfRule type="cellIs" dxfId="517" priority="38" operator="between">
      <formula>-0.05</formula>
      <formula>0.05</formula>
    </cfRule>
    <cfRule type="cellIs" dxfId="516" priority="39" operator="between">
      <formula>-0.05</formula>
      <formula>-0.1</formula>
    </cfRule>
    <cfRule type="cellIs" dxfId="515" priority="40" operator="lessThanOrEqual">
      <formula>-0.1</formula>
    </cfRule>
  </conditionalFormatting>
  <conditionalFormatting sqref="AA7 AA72:AA76 AA9:AA70">
    <cfRule type="cellIs" dxfId="514" priority="31" operator="greaterThanOrEqual">
      <formula>0.1</formula>
    </cfRule>
    <cfRule type="cellIs" dxfId="513" priority="32" operator="between">
      <formula>0.05</formula>
      <formula>0.1</formula>
    </cfRule>
    <cfRule type="cellIs" dxfId="512" priority="33" operator="between">
      <formula>-0.05</formula>
      <formula>0.05</formula>
    </cfRule>
    <cfRule type="cellIs" dxfId="511" priority="34" operator="between">
      <formula>-0.05</formula>
      <formula>-0.1</formula>
    </cfRule>
    <cfRule type="cellIs" dxfId="510" priority="35" operator="lessThanOrEqual">
      <formula>-0.1</formula>
    </cfRule>
  </conditionalFormatting>
  <conditionalFormatting sqref="AN7:AN76">
    <cfRule type="cellIs" dxfId="509" priority="26" operator="greaterThanOrEqual">
      <formula>0.1</formula>
    </cfRule>
    <cfRule type="cellIs" dxfId="508" priority="27" operator="between">
      <formula>0.05</formula>
      <formula>0.1</formula>
    </cfRule>
    <cfRule type="cellIs" dxfId="507" priority="28" operator="between">
      <formula>-0.05</formula>
      <formula>0.05</formula>
    </cfRule>
    <cfRule type="cellIs" dxfId="506" priority="29" operator="between">
      <formula>-0.05</formula>
      <formula>-0.1</formula>
    </cfRule>
    <cfRule type="cellIs" dxfId="505" priority="30" operator="lessThanOrEqual">
      <formula>-0.1</formula>
    </cfRule>
  </conditionalFormatting>
  <conditionalFormatting sqref="BA7:BA76">
    <cfRule type="cellIs" dxfId="504" priority="21" operator="greaterThanOrEqual">
      <formula>0.1</formula>
    </cfRule>
    <cfRule type="cellIs" dxfId="503" priority="22" operator="between">
      <formula>0.05</formula>
      <formula>0.1</formula>
    </cfRule>
    <cfRule type="cellIs" dxfId="502" priority="23" operator="between">
      <formula>-0.05</formula>
      <formula>0.05</formula>
    </cfRule>
    <cfRule type="cellIs" dxfId="501" priority="24" operator="between">
      <formula>-0.05</formula>
      <formula>-0.1</formula>
    </cfRule>
    <cfRule type="cellIs" dxfId="500" priority="25" operator="lessThanOrEqual">
      <formula>-0.1</formula>
    </cfRule>
  </conditionalFormatting>
  <conditionalFormatting sqref="N81:N85">
    <cfRule type="cellIs" dxfId="499" priority="16" operator="greaterThanOrEqual">
      <formula>0.1</formula>
    </cfRule>
    <cfRule type="cellIs" dxfId="498" priority="17" operator="between">
      <formula>0.05</formula>
      <formula>0.1</formula>
    </cfRule>
    <cfRule type="cellIs" dxfId="497" priority="18" operator="between">
      <formula>-0.05</formula>
      <formula>0.05</formula>
    </cfRule>
    <cfRule type="cellIs" dxfId="496" priority="19" operator="between">
      <formula>-0.05</formula>
      <formula>-0.1</formula>
    </cfRule>
    <cfRule type="cellIs" dxfId="495" priority="20" operator="lessThanOrEqual">
      <formula>-0.1</formula>
    </cfRule>
  </conditionalFormatting>
  <conditionalFormatting sqref="AA81:AA85">
    <cfRule type="cellIs" dxfId="494" priority="11" operator="greaterThanOrEqual">
      <formula>0.1</formula>
    </cfRule>
    <cfRule type="cellIs" dxfId="493" priority="12" operator="between">
      <formula>0.05</formula>
      <formula>0.1</formula>
    </cfRule>
    <cfRule type="cellIs" dxfId="492" priority="13" operator="between">
      <formula>-0.05</formula>
      <formula>0.05</formula>
    </cfRule>
    <cfRule type="cellIs" dxfId="491" priority="14" operator="between">
      <formula>-0.05</formula>
      <formula>-0.1</formula>
    </cfRule>
    <cfRule type="cellIs" dxfId="490" priority="15" operator="lessThanOrEqual">
      <formula>-0.1</formula>
    </cfRule>
  </conditionalFormatting>
  <conditionalFormatting sqref="AN81:AN85">
    <cfRule type="cellIs" dxfId="489" priority="6" operator="greaterThanOrEqual">
      <formula>0.1</formula>
    </cfRule>
    <cfRule type="cellIs" dxfId="488" priority="7" operator="between">
      <formula>0.05</formula>
      <formula>0.1</formula>
    </cfRule>
    <cfRule type="cellIs" dxfId="487" priority="8" operator="between">
      <formula>-0.05</formula>
      <formula>0.05</formula>
    </cfRule>
    <cfRule type="cellIs" dxfId="486" priority="9" operator="between">
      <formula>-0.05</formula>
      <formula>-0.1</formula>
    </cfRule>
    <cfRule type="cellIs" dxfId="485" priority="10" operator="lessThanOrEqual">
      <formula>-0.1</formula>
    </cfRule>
  </conditionalFormatting>
  <conditionalFormatting sqref="BA81:BA85">
    <cfRule type="cellIs" dxfId="484" priority="1" operator="greaterThanOrEqual">
      <formula>0.1</formula>
    </cfRule>
    <cfRule type="cellIs" dxfId="483" priority="2" operator="between">
      <formula>0.05</formula>
      <formula>0.1</formula>
    </cfRule>
    <cfRule type="cellIs" dxfId="482" priority="3" operator="between">
      <formula>-0.05</formula>
      <formula>0.05</formula>
    </cfRule>
    <cfRule type="cellIs" dxfId="481" priority="4" operator="between">
      <formula>-0.05</formula>
      <formula>-0.1</formula>
    </cfRule>
    <cfRule type="cellIs" dxfId="48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rowBreaks count="1" manualBreakCount="1">
    <brk id="44" max="55" man="1"/>
  </rowBreaks>
  <colBreaks count="3" manualBreakCount="3">
    <brk id="17" max="84" man="1"/>
    <brk id="30" max="84" man="1"/>
    <brk id="43" max="8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N33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9" width="7.83203125" style="5" customWidth="1"/>
    <col min="10" max="13" width="5.83203125" style="5" customWidth="1"/>
    <col min="14" max="14" width="1" style="7" customWidth="1"/>
    <col min="15" max="15" width="3.83203125" style="5" customWidth="1"/>
    <col min="16" max="17" width="7.83203125" style="5" customWidth="1"/>
    <col min="18" max="18" width="1" style="5" customWidth="1"/>
    <col min="19" max="20" width="3.83203125" style="5" customWidth="1"/>
    <col min="21" max="22" width="7.83203125" style="5" customWidth="1"/>
    <col min="23" max="23" width="1" style="5" customWidth="1"/>
    <col min="24" max="24" width="3.83203125" style="5" customWidth="1"/>
    <col min="25" max="26" width="9.33203125" style="5"/>
    <col min="27" max="27" width="3.83203125" style="5" customWidth="1"/>
    <col min="28" max="28" width="11.5" style="5" bestFit="1" customWidth="1"/>
    <col min="29" max="29" width="3.83203125" style="5" customWidth="1"/>
    <col min="30" max="30" width="11.83203125" style="5" customWidth="1"/>
    <col min="31" max="31" width="7.83203125" style="5" customWidth="1"/>
    <col min="32" max="35" width="5.83203125" style="5" customWidth="1"/>
    <col min="36" max="36" width="1" style="7" customWidth="1"/>
    <col min="37" max="37" width="3.83203125" style="5" customWidth="1"/>
    <col min="38" max="39" width="7.83203125" style="5" customWidth="1"/>
    <col min="40" max="40" width="1" style="5" customWidth="1"/>
    <col min="41" max="42" width="3.83203125" style="5" customWidth="1"/>
    <col min="43" max="44" width="7.83203125" style="5" customWidth="1"/>
    <col min="45" max="45" width="1" style="5" customWidth="1"/>
    <col min="46" max="46" width="3.83203125" style="5" customWidth="1"/>
    <col min="47" max="48" width="9.33203125" style="5"/>
    <col min="49" max="49" width="3.83203125" style="5" customWidth="1"/>
    <col min="50" max="50" width="11.5" style="5" bestFit="1" customWidth="1"/>
    <col min="51" max="51" width="3.83203125" style="5" customWidth="1"/>
    <col min="52" max="52" width="11.83203125" style="5" customWidth="1"/>
    <col min="53" max="53" width="7.83203125" style="5" customWidth="1"/>
    <col min="54" max="57" width="5.83203125" style="5" customWidth="1"/>
    <col min="58" max="58" width="1" style="7" customWidth="1"/>
    <col min="59" max="59" width="3.83203125" style="5" customWidth="1"/>
    <col min="60" max="61" width="7.83203125" style="5" customWidth="1"/>
    <col min="62" max="62" width="1" style="5" customWidth="1"/>
    <col min="63" max="64" width="3.83203125" style="5" customWidth="1"/>
    <col min="65" max="66" width="7.83203125" style="5" customWidth="1"/>
    <col min="67" max="67" width="1" style="5" customWidth="1"/>
    <col min="68" max="68" width="3.83203125" style="5" customWidth="1"/>
    <col min="69" max="70" width="9.33203125" style="5"/>
    <col min="71" max="71" width="3.83203125" style="5" customWidth="1"/>
    <col min="72" max="72" width="11.5" style="5" bestFit="1" customWidth="1"/>
    <col min="73" max="73" width="3.83203125" style="5" customWidth="1"/>
    <col min="74" max="74" width="11.83203125" style="5" customWidth="1"/>
    <col min="75" max="75" width="7.83203125" style="5" customWidth="1"/>
    <col min="76" max="79" width="5.83203125" style="5" customWidth="1"/>
    <col min="80" max="80" width="1" style="7" customWidth="1"/>
    <col min="81" max="81" width="3.83203125" style="5" customWidth="1"/>
    <col min="82" max="83" width="7.83203125" style="5" customWidth="1"/>
    <col min="84" max="84" width="1" style="5" customWidth="1"/>
    <col min="85" max="86" width="3.83203125" style="5" customWidth="1"/>
    <col min="87" max="88" width="7.83203125" style="5" customWidth="1"/>
    <col min="89" max="89" width="1" style="5" customWidth="1"/>
    <col min="90" max="90" width="3.83203125" style="5" customWidth="1"/>
    <col min="91" max="16384" width="9.33203125" style="5"/>
  </cols>
  <sheetData>
    <row r="1" spans="1:92" ht="24.95" customHeight="1" x14ac:dyDescent="0.15">
      <c r="A1" s="90" t="s">
        <v>60</v>
      </c>
      <c r="B1" s="90"/>
      <c r="C1" s="90"/>
      <c r="E1" s="8" t="s">
        <v>4</v>
      </c>
      <c r="F1" s="8"/>
      <c r="AA1" s="8" t="s">
        <v>4</v>
      </c>
      <c r="AB1" s="8"/>
      <c r="AW1" s="8" t="s">
        <v>4</v>
      </c>
      <c r="AX1" s="8"/>
      <c r="BS1" s="8" t="s">
        <v>4</v>
      </c>
      <c r="BT1" s="8"/>
    </row>
    <row r="2" spans="1:92" ht="20.100000000000001" customHeight="1" x14ac:dyDescent="0.15">
      <c r="A2" s="3" t="s">
        <v>5</v>
      </c>
      <c r="B2" s="1"/>
      <c r="C2" s="1"/>
      <c r="E2" s="4" t="s">
        <v>57</v>
      </c>
      <c r="F2" s="4"/>
      <c r="G2" s="9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AA2" s="4" t="s">
        <v>57</v>
      </c>
      <c r="AB2" s="4"/>
      <c r="AC2" s="9"/>
      <c r="AD2" s="9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W2" s="4" t="s">
        <v>57</v>
      </c>
      <c r="AX2" s="4"/>
      <c r="AY2" s="9"/>
      <c r="AZ2" s="9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S2" s="4" t="s">
        <v>57</v>
      </c>
      <c r="BT2" s="4"/>
      <c r="BU2" s="9"/>
      <c r="BV2" s="9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2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AA3" s="4"/>
      <c r="AB3" s="4"/>
      <c r="AC3" s="9"/>
      <c r="AD3" s="9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W3" s="4"/>
      <c r="AX3" s="4"/>
      <c r="AY3" s="9"/>
      <c r="AZ3" s="9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4"/>
      <c r="BT3" s="4"/>
      <c r="BU3" s="9"/>
      <c r="BV3" s="9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spans="1:92" ht="20.100000000000001" customHeight="1" x14ac:dyDescent="0.15">
      <c r="A4" s="3"/>
      <c r="B4" s="1"/>
      <c r="C4" s="1"/>
      <c r="E4" s="69" t="s">
        <v>25</v>
      </c>
      <c r="F4" s="69"/>
      <c r="G4" s="70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AA4" s="69" t="s">
        <v>26</v>
      </c>
      <c r="AB4" s="69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W4" s="69" t="s">
        <v>27</v>
      </c>
      <c r="AX4" s="69"/>
      <c r="AY4" s="70"/>
      <c r="AZ4" s="70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S4" s="69" t="s">
        <v>28</v>
      </c>
      <c r="BT4" s="69"/>
      <c r="BU4" s="70"/>
      <c r="BV4" s="70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</row>
    <row r="5" spans="1:92" s="72" customFormat="1" ht="11.45" customHeight="1" x14ac:dyDescent="0.15">
      <c r="E5" s="73"/>
      <c r="F5" s="73"/>
      <c r="G5" s="73"/>
      <c r="H5" s="73"/>
      <c r="I5" s="83">
        <v>2011</v>
      </c>
      <c r="J5" s="84">
        <v>2016</v>
      </c>
      <c r="K5" s="84"/>
      <c r="L5" s="84"/>
      <c r="M5" s="84"/>
      <c r="N5" s="85"/>
      <c r="O5" s="84" t="s">
        <v>24</v>
      </c>
      <c r="P5" s="84"/>
      <c r="Q5" s="84"/>
      <c r="R5" s="84"/>
      <c r="S5" s="86"/>
      <c r="T5" s="84" t="s">
        <v>24</v>
      </c>
      <c r="U5" s="84"/>
      <c r="V5" s="84"/>
      <c r="W5" s="84"/>
      <c r="X5" s="84"/>
      <c r="AA5" s="73"/>
      <c r="AB5" s="73"/>
      <c r="AC5" s="73"/>
      <c r="AD5" s="73"/>
      <c r="AE5" s="83">
        <v>2011</v>
      </c>
      <c r="AF5" s="84">
        <v>2016</v>
      </c>
      <c r="AG5" s="84"/>
      <c r="AH5" s="84"/>
      <c r="AI5" s="84"/>
      <c r="AJ5" s="85"/>
      <c r="AK5" s="84" t="s">
        <v>24</v>
      </c>
      <c r="AL5" s="84"/>
      <c r="AM5" s="84"/>
      <c r="AN5" s="84"/>
      <c r="AO5" s="86"/>
      <c r="AP5" s="84" t="s">
        <v>24</v>
      </c>
      <c r="AQ5" s="84"/>
      <c r="AR5" s="84"/>
      <c r="AS5" s="84"/>
      <c r="AT5" s="84"/>
      <c r="AW5" s="73"/>
      <c r="AX5" s="73"/>
      <c r="AY5" s="73"/>
      <c r="AZ5" s="73"/>
      <c r="BA5" s="83">
        <v>2011</v>
      </c>
      <c r="BB5" s="84">
        <v>2016</v>
      </c>
      <c r="BC5" s="84"/>
      <c r="BD5" s="84"/>
      <c r="BE5" s="84"/>
      <c r="BF5" s="85"/>
      <c r="BG5" s="84" t="s">
        <v>24</v>
      </c>
      <c r="BH5" s="84"/>
      <c r="BI5" s="84"/>
      <c r="BJ5" s="84"/>
      <c r="BK5" s="86"/>
      <c r="BL5" s="84" t="s">
        <v>24</v>
      </c>
      <c r="BM5" s="84"/>
      <c r="BN5" s="84"/>
      <c r="BO5" s="84"/>
      <c r="BP5" s="84"/>
      <c r="BS5" s="73"/>
      <c r="BT5" s="73"/>
      <c r="BU5" s="73"/>
      <c r="BV5" s="73"/>
      <c r="BW5" s="83">
        <v>2011</v>
      </c>
      <c r="BX5" s="84">
        <v>2016</v>
      </c>
      <c r="BY5" s="84"/>
      <c r="BZ5" s="84"/>
      <c r="CA5" s="84"/>
      <c r="CB5" s="85"/>
      <c r="CC5" s="84" t="s">
        <v>24</v>
      </c>
      <c r="CD5" s="84"/>
      <c r="CE5" s="84"/>
      <c r="CF5" s="84"/>
      <c r="CG5" s="86"/>
      <c r="CH5" s="84" t="s">
        <v>24</v>
      </c>
      <c r="CI5" s="84"/>
      <c r="CJ5" s="84"/>
      <c r="CK5" s="84"/>
      <c r="CL5" s="84"/>
    </row>
    <row r="6" spans="1:92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7" t="s">
        <v>52</v>
      </c>
      <c r="J6" s="82" t="s">
        <v>52</v>
      </c>
      <c r="K6" s="82"/>
      <c r="L6" s="82" t="s">
        <v>53</v>
      </c>
      <c r="M6" s="82"/>
      <c r="N6" s="85"/>
      <c r="O6" s="82" t="s">
        <v>58</v>
      </c>
      <c r="P6" s="82"/>
      <c r="Q6" s="82"/>
      <c r="R6" s="82"/>
      <c r="S6" s="88"/>
      <c r="T6" s="82" t="s">
        <v>59</v>
      </c>
      <c r="U6" s="82"/>
      <c r="V6" s="82"/>
      <c r="W6" s="82"/>
      <c r="X6" s="82"/>
      <c r="AA6" s="78" t="s">
        <v>17</v>
      </c>
      <c r="AB6" s="78"/>
      <c r="AC6" s="78" t="s">
        <v>6</v>
      </c>
      <c r="AD6" s="79"/>
      <c r="AE6" s="87" t="s">
        <v>52</v>
      </c>
      <c r="AF6" s="82" t="s">
        <v>52</v>
      </c>
      <c r="AG6" s="82"/>
      <c r="AH6" s="82" t="s">
        <v>53</v>
      </c>
      <c r="AI6" s="82"/>
      <c r="AJ6" s="85"/>
      <c r="AK6" s="82" t="s">
        <v>58</v>
      </c>
      <c r="AL6" s="82"/>
      <c r="AM6" s="82"/>
      <c r="AN6" s="82"/>
      <c r="AO6" s="88"/>
      <c r="AP6" s="82" t="s">
        <v>54</v>
      </c>
      <c r="AQ6" s="82"/>
      <c r="AR6" s="82"/>
      <c r="AS6" s="82"/>
      <c r="AT6" s="82"/>
      <c r="AW6" s="78" t="s">
        <v>17</v>
      </c>
      <c r="AX6" s="78"/>
      <c r="AY6" s="78" t="s">
        <v>6</v>
      </c>
      <c r="AZ6" s="79"/>
      <c r="BA6" s="87" t="s">
        <v>52</v>
      </c>
      <c r="BB6" s="82" t="s">
        <v>52</v>
      </c>
      <c r="BC6" s="82"/>
      <c r="BD6" s="82" t="s">
        <v>53</v>
      </c>
      <c r="BE6" s="82"/>
      <c r="BF6" s="85"/>
      <c r="BG6" s="82" t="s">
        <v>58</v>
      </c>
      <c r="BH6" s="82"/>
      <c r="BI6" s="82"/>
      <c r="BJ6" s="82"/>
      <c r="BK6" s="88"/>
      <c r="BL6" s="82" t="s">
        <v>54</v>
      </c>
      <c r="BM6" s="82"/>
      <c r="BN6" s="82"/>
      <c r="BO6" s="82"/>
      <c r="BP6" s="82"/>
      <c r="BS6" s="78" t="s">
        <v>17</v>
      </c>
      <c r="BT6" s="78"/>
      <c r="BU6" s="78" t="s">
        <v>6</v>
      </c>
      <c r="BV6" s="79"/>
      <c r="BW6" s="87" t="s">
        <v>52</v>
      </c>
      <c r="BX6" s="82" t="s">
        <v>52</v>
      </c>
      <c r="BY6" s="82"/>
      <c r="BZ6" s="82" t="s">
        <v>53</v>
      </c>
      <c r="CA6" s="82"/>
      <c r="CB6" s="85"/>
      <c r="CC6" s="82" t="s">
        <v>58</v>
      </c>
      <c r="CD6" s="82"/>
      <c r="CE6" s="82"/>
      <c r="CF6" s="82"/>
      <c r="CG6" s="88"/>
      <c r="CH6" s="82" t="s">
        <v>54</v>
      </c>
      <c r="CI6" s="82"/>
      <c r="CJ6" s="82"/>
      <c r="CK6" s="82"/>
      <c r="CL6" s="82"/>
    </row>
    <row r="7" spans="1:92" ht="11.45" customHeight="1" x14ac:dyDescent="0.15">
      <c r="A7" s="49" t="s">
        <v>30</v>
      </c>
      <c r="B7" s="50"/>
      <c r="C7" s="50"/>
      <c r="E7" s="57" t="s">
        <v>7</v>
      </c>
      <c r="F7" s="57" t="s">
        <v>0</v>
      </c>
      <c r="G7" s="58" t="s">
        <v>8</v>
      </c>
      <c r="H7" s="58" t="s">
        <v>18</v>
      </c>
      <c r="I7" s="60">
        <v>877.6</v>
      </c>
      <c r="J7" s="12">
        <v>48.2</v>
      </c>
      <c r="K7" s="62">
        <f>J7/SUM(J7,L7)</f>
        <v>1.865613872116427E-2</v>
      </c>
      <c r="L7" s="12">
        <v>2535.4</v>
      </c>
      <c r="M7" s="62">
        <f>L7/SUM(J7,L7)</f>
        <v>0.98134386127883577</v>
      </c>
      <c r="N7" s="6"/>
      <c r="O7" s="12"/>
      <c r="P7" s="12">
        <f>SUM(J7,L7)-I7</f>
        <v>1706</v>
      </c>
      <c r="Q7" s="44" t="str">
        <f t="shared" ref="Q7:Q28" si="0">IF(ROUND((SUM(J7,L7)/I7)*100,0)&gt;100,"+ "&amp;ROUND((SUM(J7,L7)/I7)*100,0)-100&amp;"%",IF(ROUND((SUM(J7,L7)/I7)*100,0)&lt;100,"- "&amp;100-ROUND((SUM(J7,L7)/I7)*100,0)&amp;"%","o"))</f>
        <v>+ 194%</v>
      </c>
      <c r="R7" s="35">
        <f t="shared" ref="R7:R28" si="1">P7/I7</f>
        <v>1.9439380127620784</v>
      </c>
      <c r="S7" s="59"/>
      <c r="T7" s="12"/>
      <c r="U7" s="12">
        <f>J7-I7</f>
        <v>-829.4</v>
      </c>
      <c r="V7" s="44" t="str">
        <f>IF(ROUND((J7/I7)*100,0)&gt;100,"+ "&amp;ROUND((J7/I7)*100,0)-100&amp;"%",IF(ROUND((J7/I7)*100,0)&lt;100,"- "&amp;100-ROUND((J7/I7)*100,0)&amp;"%","o"))</f>
        <v>- 95%</v>
      </c>
      <c r="W7" s="35">
        <f>U7/I7</f>
        <v>-0.94507748404740199</v>
      </c>
      <c r="X7" s="12"/>
      <c r="AA7" s="57" t="s">
        <v>7</v>
      </c>
      <c r="AB7" s="57" t="s">
        <v>0</v>
      </c>
      <c r="AC7" s="58" t="s">
        <v>8</v>
      </c>
      <c r="AD7" s="58" t="s">
        <v>18</v>
      </c>
      <c r="AE7" s="60">
        <v>231</v>
      </c>
      <c r="AF7" s="12">
        <v>12</v>
      </c>
      <c r="AG7" s="62">
        <f>AF7/SUM(AF7,AH7)</f>
        <v>1.4388489208633094E-2</v>
      </c>
      <c r="AH7" s="12">
        <v>822</v>
      </c>
      <c r="AI7" s="62">
        <f>AH7/SUM(AF7,AH7)</f>
        <v>0.98561151079136688</v>
      </c>
      <c r="AJ7" s="6"/>
      <c r="AK7" s="12"/>
      <c r="AL7" s="12">
        <f>SUM(AF7,AH7)-AE7</f>
        <v>603</v>
      </c>
      <c r="AM7" s="44" t="str">
        <f t="shared" ref="AM7:AM28" si="2">IF(ROUND((SUM(AF7,AH7)/AE7)*100,0)&gt;100,"+ "&amp;ROUND((SUM(AF7,AH7)/AE7)*100,0)-100&amp;"%",IF(ROUND((SUM(AF7,AH7)/AE7)*100,0)&lt;100,"- "&amp;100-ROUND((SUM(AF7,AH7)/AE7)*100,0)&amp;"%","o"))</f>
        <v>+ 261%</v>
      </c>
      <c r="AN7" s="35">
        <f t="shared" ref="AN7:AN28" si="3">AL7/AE7</f>
        <v>2.6103896103896105</v>
      </c>
      <c r="AO7" s="59"/>
      <c r="AP7" s="12"/>
      <c r="AQ7" s="12">
        <f t="shared" ref="AQ7:AQ28" si="4">AF7-AE7</f>
        <v>-219</v>
      </c>
      <c r="AR7" s="44" t="str">
        <f t="shared" ref="AR7:AR28" si="5">IF(ROUND((AF7/AE7)*100,0)&gt;100,"+ "&amp;ROUND((AF7/AE7)*100,0)-100&amp;"%",IF(ROUND((AF7/AE7)*100,0)&lt;100,"- "&amp;100-ROUND((AF7/AE7)*100,0)&amp;"%","o"))</f>
        <v>- 95%</v>
      </c>
      <c r="AS7" s="35">
        <f t="shared" ref="AS7:AS28" si="6">AQ7/AE7</f>
        <v>-0.94805194805194803</v>
      </c>
      <c r="AT7" s="12"/>
      <c r="AW7" s="57" t="s">
        <v>7</v>
      </c>
      <c r="AX7" s="57" t="s">
        <v>0</v>
      </c>
      <c r="AY7" s="58" t="s">
        <v>8</v>
      </c>
      <c r="AZ7" s="58" t="s">
        <v>18</v>
      </c>
      <c r="BA7" s="60">
        <v>182</v>
      </c>
      <c r="BB7" s="12">
        <v>13</v>
      </c>
      <c r="BC7" s="62">
        <f>BB7/SUM(BB7,BD7)</f>
        <v>2.6552287581699346E-2</v>
      </c>
      <c r="BD7" s="12">
        <v>476.6</v>
      </c>
      <c r="BE7" s="62">
        <f>BD7/SUM(BB7,BD7)</f>
        <v>0.97344771241830064</v>
      </c>
      <c r="BF7" s="6"/>
      <c r="BG7" s="12"/>
      <c r="BH7" s="12">
        <f>SUM(BB7,BD7)-BA7</f>
        <v>307.60000000000002</v>
      </c>
      <c r="BI7" s="44" t="str">
        <f t="shared" ref="BI7:BI28" si="7">IF(ROUND((SUM(BB7,BD7)/BA7)*100,0)&gt;100,"+ "&amp;ROUND((SUM(BB7,BD7)/BA7)*100,0)-100&amp;"%",IF(ROUND((SUM(BB7,BD7)/BA7)*100,0)&lt;100,"- "&amp;100-ROUND((SUM(BB7,BD7)/BA7)*100,0)&amp;"%","o"))</f>
        <v>+ 169%</v>
      </c>
      <c r="BJ7" s="35">
        <f t="shared" ref="BJ7:BJ28" si="8">BH7/BA7</f>
        <v>1.6901098901098903</v>
      </c>
      <c r="BK7" s="59"/>
      <c r="BL7" s="12"/>
      <c r="BM7" s="12">
        <f t="shared" ref="BM7:BM28" si="9">BB7-BA7</f>
        <v>-169</v>
      </c>
      <c r="BN7" s="44" t="str">
        <f t="shared" ref="BN7:BN28" si="10">IF(ROUND((BB7/BA7)*100,0)&gt;100,"+ "&amp;ROUND((BB7/BA7)*100,0)-100&amp;"%",IF(ROUND((BB7/BA7)*100,0)&lt;100,"- "&amp;100-ROUND((BB7/BA7)*100,0)&amp;"%","o"))</f>
        <v>- 93%</v>
      </c>
      <c r="BO7" s="35">
        <f t="shared" ref="BO7:BO28" si="11">BM7/BA7</f>
        <v>-0.9285714285714286</v>
      </c>
      <c r="BP7" s="12"/>
      <c r="BS7" s="57" t="s">
        <v>7</v>
      </c>
      <c r="BT7" s="57" t="s">
        <v>0</v>
      </c>
      <c r="BU7" s="58" t="s">
        <v>8</v>
      </c>
      <c r="BV7" s="58" t="s">
        <v>18</v>
      </c>
      <c r="BW7" s="60">
        <v>225</v>
      </c>
      <c r="BX7" s="12">
        <v>10.8</v>
      </c>
      <c r="BY7" s="62">
        <f>BX7/SUM(BX7,BZ7)</f>
        <v>1.6167664670658683E-2</v>
      </c>
      <c r="BZ7" s="12">
        <v>657.2</v>
      </c>
      <c r="CA7" s="62">
        <f>BZ7/SUM(BX7,BZ7)</f>
        <v>0.98383233532934133</v>
      </c>
      <c r="CB7" s="6"/>
      <c r="CC7" s="12"/>
      <c r="CD7" s="12">
        <f>SUM(BX7,BZ7)-BW7</f>
        <v>443</v>
      </c>
      <c r="CE7" s="44" t="str">
        <f t="shared" ref="CE7:CE28" si="12">IF(ROUND((SUM(BX7,BZ7)/BW7)*100,0)&gt;100,"+ "&amp;ROUND((SUM(BX7,BZ7)/BW7)*100,0)-100&amp;"%",IF(ROUND((SUM(BX7,BZ7)/BW7)*100,0)&lt;100,"- "&amp;100-ROUND((SUM(BX7,BZ7)/BW7)*100,0)&amp;"%","o"))</f>
        <v>+ 197%</v>
      </c>
      <c r="CF7" s="35">
        <f t="shared" ref="CF7:CF28" si="13">CD7/BW7</f>
        <v>1.9688888888888889</v>
      </c>
      <c r="CG7" s="59"/>
      <c r="CH7" s="12"/>
      <c r="CI7" s="12">
        <f>BX7-BW7</f>
        <v>-214.2</v>
      </c>
      <c r="CJ7" s="44" t="str">
        <f>IF(ROUND((BX7/BW7)*100,0)&gt;100,"+ "&amp;ROUND((BX7/BW7)*100,0)-100&amp;"%",IF(ROUND((BX7/BW7)*100,0)&lt;100,"- "&amp;100-ROUND((BX7/BW7)*100,0)&amp;"%","o"))</f>
        <v>- 95%</v>
      </c>
      <c r="CK7" s="35">
        <f>CI7/BW7</f>
        <v>-0.95199999999999996</v>
      </c>
      <c r="CL7" s="12"/>
      <c r="CN7" s="25"/>
    </row>
    <row r="8" spans="1:92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54">
        <v>21</v>
      </c>
      <c r="J8" s="29">
        <v>6.6</v>
      </c>
      <c r="K8" s="63">
        <f t="shared" ref="K8:K30" si="14">J8/SUM(J8,L8)</f>
        <v>2.6938775510204079E-2</v>
      </c>
      <c r="L8" s="29">
        <v>238.4</v>
      </c>
      <c r="M8" s="63">
        <f t="shared" ref="M8:M30" si="15">L8/SUM(J8,L8)</f>
        <v>0.97306122448979593</v>
      </c>
      <c r="N8" s="6"/>
      <c r="O8" s="29"/>
      <c r="P8" s="29">
        <f t="shared" ref="P8:P30" si="16">SUM(J8,L8)-I8</f>
        <v>224</v>
      </c>
      <c r="Q8" s="45" t="str">
        <f t="shared" si="0"/>
        <v>+ 1067%</v>
      </c>
      <c r="R8" s="36">
        <f t="shared" si="1"/>
        <v>10.666666666666666</v>
      </c>
      <c r="S8" s="42"/>
      <c r="T8" s="29"/>
      <c r="U8" s="29">
        <f t="shared" ref="U8:U28" si="17">J8-I8</f>
        <v>-14.4</v>
      </c>
      <c r="V8" s="45" t="str">
        <f t="shared" ref="V8:V28" si="18">IF(ROUND((J8/I8)*100,0)&gt;100,"+ "&amp;ROUND((J8/I8)*100,0)-100&amp;"%",IF(ROUND((J8/I8)*100,0)&lt;100,"- "&amp;100-ROUND((J8/I8)*100,0)&amp;"%","o"))</f>
        <v>- 69%</v>
      </c>
      <c r="W8" s="36">
        <f t="shared" ref="W8:W28" si="19">U8/I8</f>
        <v>-0.68571428571428572</v>
      </c>
      <c r="X8" s="29"/>
      <c r="AA8" s="26"/>
      <c r="AB8" s="26"/>
      <c r="AC8" s="27" t="s">
        <v>9</v>
      </c>
      <c r="AD8" s="27" t="s">
        <v>1</v>
      </c>
      <c r="AE8" s="54">
        <v>4.6000000000000005</v>
      </c>
      <c r="AF8" s="29">
        <v>1.8</v>
      </c>
      <c r="AG8" s="63">
        <f t="shared" ref="AG8:AG30" si="20">AF8/SUM(AF8,AH8)</f>
        <v>2.5714285714285714E-2</v>
      </c>
      <c r="AH8" s="29">
        <v>68.2</v>
      </c>
      <c r="AI8" s="63">
        <f t="shared" ref="AI8:AI30" si="21">AH8/SUM(AF8,AH8)</f>
        <v>0.97428571428571431</v>
      </c>
      <c r="AJ8" s="6"/>
      <c r="AK8" s="29"/>
      <c r="AL8" s="29">
        <f t="shared" ref="AL8:AL28" si="22">SUM(AF8,AH8)-AE8</f>
        <v>65.400000000000006</v>
      </c>
      <c r="AM8" s="45" t="str">
        <f t="shared" si="2"/>
        <v>+ 1422%</v>
      </c>
      <c r="AN8" s="36">
        <f t="shared" si="3"/>
        <v>14.217391304347826</v>
      </c>
      <c r="AO8" s="42"/>
      <c r="AP8" s="29"/>
      <c r="AQ8" s="29">
        <f t="shared" si="4"/>
        <v>-2.8000000000000007</v>
      </c>
      <c r="AR8" s="45" t="str">
        <f t="shared" si="5"/>
        <v>- 61%</v>
      </c>
      <c r="AS8" s="36">
        <f t="shared" si="6"/>
        <v>-0.60869565217391308</v>
      </c>
      <c r="AT8" s="29"/>
      <c r="AW8" s="26"/>
      <c r="AX8" s="26"/>
      <c r="AY8" s="27" t="s">
        <v>9</v>
      </c>
      <c r="AZ8" s="27" t="s">
        <v>1</v>
      </c>
      <c r="BA8" s="54">
        <v>4.6000000000000005</v>
      </c>
      <c r="BB8" s="29">
        <v>1.8</v>
      </c>
      <c r="BC8" s="63">
        <f t="shared" ref="BC8:BC30" si="23">BB8/SUM(BB8,BD8)</f>
        <v>5.232558139534884E-2</v>
      </c>
      <c r="BD8" s="29">
        <v>32.6</v>
      </c>
      <c r="BE8" s="63">
        <f t="shared" ref="BE8:BE30" si="24">BD8/SUM(BB8,BD8)</f>
        <v>0.94767441860465129</v>
      </c>
      <c r="BF8" s="6"/>
      <c r="BG8" s="29"/>
      <c r="BH8" s="29">
        <f t="shared" ref="BH8:BH28" si="25">SUM(BB8,BD8)-BA8</f>
        <v>29.799999999999997</v>
      </c>
      <c r="BI8" s="45" t="str">
        <f t="shared" si="7"/>
        <v>+ 648%</v>
      </c>
      <c r="BJ8" s="36">
        <f t="shared" si="8"/>
        <v>6.478260869565216</v>
      </c>
      <c r="BK8" s="42"/>
      <c r="BL8" s="29"/>
      <c r="BM8" s="29">
        <f t="shared" si="9"/>
        <v>-2.8000000000000007</v>
      </c>
      <c r="BN8" s="45" t="str">
        <f t="shared" si="10"/>
        <v>- 61%</v>
      </c>
      <c r="BO8" s="36">
        <f t="shared" si="11"/>
        <v>-0.60869565217391308</v>
      </c>
      <c r="BP8" s="29"/>
      <c r="BS8" s="26"/>
      <c r="BT8" s="26"/>
      <c r="BU8" s="27" t="s">
        <v>9</v>
      </c>
      <c r="BV8" s="27" t="s">
        <v>1</v>
      </c>
      <c r="BW8" s="54">
        <v>5.6</v>
      </c>
      <c r="BX8" s="29">
        <v>1.4</v>
      </c>
      <c r="BY8" s="63">
        <f t="shared" ref="BY8:BY30" si="26">BX8/SUM(BX8,BZ8)</f>
        <v>1.7199017199017196E-2</v>
      </c>
      <c r="BZ8" s="29">
        <v>80</v>
      </c>
      <c r="CA8" s="63">
        <f t="shared" ref="CA8:CA30" si="27">BZ8/SUM(BX8,BZ8)</f>
        <v>0.98280098280098271</v>
      </c>
      <c r="CB8" s="6"/>
      <c r="CC8" s="29"/>
      <c r="CD8" s="29">
        <f t="shared" ref="CD8:CD28" si="28">SUM(BX8,BZ8)-BW8</f>
        <v>75.800000000000011</v>
      </c>
      <c r="CE8" s="45" t="str">
        <f t="shared" si="12"/>
        <v>+ 1354%</v>
      </c>
      <c r="CF8" s="36">
        <f t="shared" si="13"/>
        <v>13.535714285714288</v>
      </c>
      <c r="CG8" s="42"/>
      <c r="CH8" s="29"/>
      <c r="CI8" s="29">
        <f t="shared" ref="CI8:CI28" si="29">BX8-BW8</f>
        <v>-4.1999999999999993</v>
      </c>
      <c r="CJ8" s="45" t="str">
        <f t="shared" ref="CJ8:CJ28" si="30">IF(ROUND((BX8/BW8)*100,0)&gt;100,"+ "&amp;ROUND((BX8/BW8)*100,0)-100&amp;"%",IF(ROUND((BX8/BW8)*100,0)&lt;100,"- "&amp;100-ROUND((BX8/BW8)*100,0)&amp;"%","o"))</f>
        <v>- 75%</v>
      </c>
      <c r="CK8" s="36">
        <f t="shared" ref="CK8:CK28" si="31">CI8/BW8</f>
        <v>-0.74999999999999989</v>
      </c>
      <c r="CL8" s="29"/>
    </row>
    <row r="9" spans="1:92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53">
        <v>18.600000000000005</v>
      </c>
      <c r="J9" s="13">
        <v>8.6</v>
      </c>
      <c r="K9" s="64">
        <f t="shared" si="14"/>
        <v>0.22164948453608249</v>
      </c>
      <c r="L9" s="13">
        <v>30.2</v>
      </c>
      <c r="M9" s="64">
        <f t="shared" si="15"/>
        <v>0.77835051546391754</v>
      </c>
      <c r="N9" s="6"/>
      <c r="O9" s="13"/>
      <c r="P9" s="13">
        <f t="shared" si="16"/>
        <v>20.199999999999992</v>
      </c>
      <c r="Q9" s="46" t="str">
        <f t="shared" si="0"/>
        <v>+ 109%</v>
      </c>
      <c r="R9" s="37">
        <f t="shared" si="1"/>
        <v>1.0860215053763433</v>
      </c>
      <c r="S9" s="19"/>
      <c r="T9" s="13"/>
      <c r="U9" s="13">
        <f t="shared" si="17"/>
        <v>-10.000000000000005</v>
      </c>
      <c r="V9" s="46" t="str">
        <f t="shared" si="18"/>
        <v>- 54%</v>
      </c>
      <c r="W9" s="37">
        <f t="shared" si="19"/>
        <v>-0.53763440860215073</v>
      </c>
      <c r="X9" s="13"/>
      <c r="AA9" s="15"/>
      <c r="AB9" s="15"/>
      <c r="AC9" s="16" t="s">
        <v>10</v>
      </c>
      <c r="AD9" s="16" t="s">
        <v>19</v>
      </c>
      <c r="AE9" s="53">
        <v>3</v>
      </c>
      <c r="AF9" s="13">
        <v>1.2</v>
      </c>
      <c r="AG9" s="64">
        <f t="shared" si="20"/>
        <v>0.19354838709677419</v>
      </c>
      <c r="AH9" s="13">
        <v>5</v>
      </c>
      <c r="AI9" s="64">
        <f t="shared" si="21"/>
        <v>0.80645161290322576</v>
      </c>
      <c r="AJ9" s="6"/>
      <c r="AK9" s="13"/>
      <c r="AL9" s="13">
        <f t="shared" si="22"/>
        <v>3.2</v>
      </c>
      <c r="AM9" s="46" t="str">
        <f t="shared" si="2"/>
        <v>+ 107%</v>
      </c>
      <c r="AN9" s="37">
        <f t="shared" si="3"/>
        <v>1.0666666666666667</v>
      </c>
      <c r="AO9" s="19"/>
      <c r="AP9" s="13"/>
      <c r="AQ9" s="13">
        <f t="shared" si="4"/>
        <v>-1.8</v>
      </c>
      <c r="AR9" s="46" t="str">
        <f t="shared" si="5"/>
        <v>- 60%</v>
      </c>
      <c r="AS9" s="37">
        <f t="shared" si="6"/>
        <v>-0.6</v>
      </c>
      <c r="AT9" s="13"/>
      <c r="AW9" s="15"/>
      <c r="AX9" s="15"/>
      <c r="AY9" s="16" t="s">
        <v>10</v>
      </c>
      <c r="AZ9" s="16" t="s">
        <v>19</v>
      </c>
      <c r="BA9" s="53">
        <v>3.6</v>
      </c>
      <c r="BB9" s="13">
        <v>1.8</v>
      </c>
      <c r="BC9" s="64">
        <f t="shared" si="23"/>
        <v>0.21951219512195119</v>
      </c>
      <c r="BD9" s="13">
        <v>6.4</v>
      </c>
      <c r="BE9" s="64">
        <f t="shared" si="24"/>
        <v>0.7804878048780487</v>
      </c>
      <c r="BF9" s="6"/>
      <c r="BG9" s="13"/>
      <c r="BH9" s="13">
        <f t="shared" si="25"/>
        <v>4.6000000000000014</v>
      </c>
      <c r="BI9" s="46" t="str">
        <f t="shared" si="7"/>
        <v>+ 128%</v>
      </c>
      <c r="BJ9" s="37">
        <f t="shared" si="8"/>
        <v>1.2777777777777781</v>
      </c>
      <c r="BK9" s="19"/>
      <c r="BL9" s="13"/>
      <c r="BM9" s="13">
        <f t="shared" si="9"/>
        <v>-1.8</v>
      </c>
      <c r="BN9" s="46" t="str">
        <f t="shared" si="10"/>
        <v>- 50%</v>
      </c>
      <c r="BO9" s="37">
        <f t="shared" si="11"/>
        <v>-0.5</v>
      </c>
      <c r="BP9" s="13"/>
      <c r="BS9" s="15"/>
      <c r="BT9" s="15"/>
      <c r="BU9" s="16" t="s">
        <v>10</v>
      </c>
      <c r="BV9" s="16" t="s">
        <v>19</v>
      </c>
      <c r="BW9" s="53">
        <v>8.6</v>
      </c>
      <c r="BX9" s="13">
        <v>3.8000000000000003</v>
      </c>
      <c r="BY9" s="64">
        <f t="shared" si="26"/>
        <v>0.2638888888888889</v>
      </c>
      <c r="BZ9" s="13">
        <v>10.6</v>
      </c>
      <c r="CA9" s="64">
        <f t="shared" si="27"/>
        <v>0.73611111111111105</v>
      </c>
      <c r="CB9" s="6"/>
      <c r="CC9" s="13"/>
      <c r="CD9" s="13">
        <f t="shared" si="28"/>
        <v>5.8000000000000007</v>
      </c>
      <c r="CE9" s="46" t="str">
        <f t="shared" si="12"/>
        <v>+ 67%</v>
      </c>
      <c r="CF9" s="37">
        <f t="shared" si="13"/>
        <v>0.67441860465116288</v>
      </c>
      <c r="CG9" s="19"/>
      <c r="CH9" s="13"/>
      <c r="CI9" s="13">
        <f t="shared" si="29"/>
        <v>-4.7999999999999989</v>
      </c>
      <c r="CJ9" s="46" t="str">
        <f t="shared" si="30"/>
        <v>- 56%</v>
      </c>
      <c r="CK9" s="37">
        <f t="shared" si="31"/>
        <v>-0.55813953488372081</v>
      </c>
      <c r="CL9" s="13"/>
    </row>
    <row r="10" spans="1:92" ht="11.45" customHeight="1" x14ac:dyDescent="0.15">
      <c r="A10" s="2" t="s">
        <v>32</v>
      </c>
      <c r="B10" s="1"/>
      <c r="E10" s="61"/>
      <c r="F10" s="61"/>
      <c r="G10" s="32" t="s">
        <v>13</v>
      </c>
      <c r="H10" s="32" t="s">
        <v>2</v>
      </c>
      <c r="I10" s="55">
        <v>244.39999999999998</v>
      </c>
      <c r="J10" s="34">
        <v>138.79999999999998</v>
      </c>
      <c r="K10" s="65">
        <f t="shared" si="14"/>
        <v>0.24688722874421914</v>
      </c>
      <c r="L10" s="34">
        <v>423.4</v>
      </c>
      <c r="M10" s="65">
        <f t="shared" si="15"/>
        <v>0.75311277125578091</v>
      </c>
      <c r="N10" s="6"/>
      <c r="O10" s="34"/>
      <c r="P10" s="34">
        <f t="shared" si="16"/>
        <v>317.79999999999995</v>
      </c>
      <c r="Q10" s="47" t="str">
        <f t="shared" si="0"/>
        <v>+ 130%</v>
      </c>
      <c r="R10" s="38">
        <f t="shared" si="1"/>
        <v>1.3003273322422257</v>
      </c>
      <c r="S10" s="43"/>
      <c r="T10" s="34"/>
      <c r="U10" s="34">
        <f t="shared" si="17"/>
        <v>-105.6</v>
      </c>
      <c r="V10" s="47" t="str">
        <f t="shared" si="18"/>
        <v>- 43%</v>
      </c>
      <c r="W10" s="38">
        <f t="shared" si="19"/>
        <v>-0.43207855973813425</v>
      </c>
      <c r="X10" s="34"/>
      <c r="AA10" s="61"/>
      <c r="AB10" s="61"/>
      <c r="AC10" s="32" t="s">
        <v>13</v>
      </c>
      <c r="AD10" s="32" t="s">
        <v>2</v>
      </c>
      <c r="AE10" s="55">
        <v>45.400000000000006</v>
      </c>
      <c r="AF10" s="34">
        <v>20.400000000000002</v>
      </c>
      <c r="AG10" s="65">
        <f t="shared" si="20"/>
        <v>0.16451612903225807</v>
      </c>
      <c r="AH10" s="34">
        <v>103.60000000000001</v>
      </c>
      <c r="AI10" s="65">
        <f t="shared" si="21"/>
        <v>0.8354838709677419</v>
      </c>
      <c r="AJ10" s="6"/>
      <c r="AK10" s="34"/>
      <c r="AL10" s="34">
        <f t="shared" si="22"/>
        <v>78.600000000000009</v>
      </c>
      <c r="AM10" s="47" t="str">
        <f t="shared" si="2"/>
        <v>+ 173%</v>
      </c>
      <c r="AN10" s="38">
        <f t="shared" si="3"/>
        <v>1.7312775330396475</v>
      </c>
      <c r="AO10" s="43"/>
      <c r="AP10" s="34"/>
      <c r="AQ10" s="34">
        <f t="shared" si="4"/>
        <v>-25.000000000000004</v>
      </c>
      <c r="AR10" s="47" t="str">
        <f t="shared" si="5"/>
        <v>- 55%</v>
      </c>
      <c r="AS10" s="38">
        <f t="shared" si="6"/>
        <v>-0.55066079295154191</v>
      </c>
      <c r="AT10" s="34"/>
      <c r="AW10" s="61"/>
      <c r="AX10" s="61"/>
      <c r="AY10" s="32" t="s">
        <v>13</v>
      </c>
      <c r="AZ10" s="32" t="s">
        <v>2</v>
      </c>
      <c r="BA10" s="55">
        <v>43.8</v>
      </c>
      <c r="BB10" s="34">
        <v>26</v>
      </c>
      <c r="BC10" s="65">
        <f t="shared" si="23"/>
        <v>0.23255813953488372</v>
      </c>
      <c r="BD10" s="34">
        <v>85.8</v>
      </c>
      <c r="BE10" s="65">
        <f t="shared" si="24"/>
        <v>0.76744186046511631</v>
      </c>
      <c r="BF10" s="6"/>
      <c r="BG10" s="34"/>
      <c r="BH10" s="34">
        <f t="shared" si="25"/>
        <v>68</v>
      </c>
      <c r="BI10" s="47" t="str">
        <f t="shared" si="7"/>
        <v>+ 155%</v>
      </c>
      <c r="BJ10" s="38">
        <f t="shared" si="8"/>
        <v>1.5525114155251143</v>
      </c>
      <c r="BK10" s="43"/>
      <c r="BL10" s="34"/>
      <c r="BM10" s="34">
        <f t="shared" si="9"/>
        <v>-17.799999999999997</v>
      </c>
      <c r="BN10" s="47" t="str">
        <f t="shared" si="10"/>
        <v>- 41%</v>
      </c>
      <c r="BO10" s="38">
        <f t="shared" si="11"/>
        <v>-0.40639269406392692</v>
      </c>
      <c r="BP10" s="34"/>
      <c r="BS10" s="61"/>
      <c r="BT10" s="61"/>
      <c r="BU10" s="32" t="s">
        <v>13</v>
      </c>
      <c r="BV10" s="32" t="s">
        <v>2</v>
      </c>
      <c r="BW10" s="55">
        <v>73.2</v>
      </c>
      <c r="BX10" s="34">
        <v>55.199999999999996</v>
      </c>
      <c r="BY10" s="65">
        <f t="shared" si="26"/>
        <v>0.29677419354838708</v>
      </c>
      <c r="BZ10" s="34">
        <v>130.80000000000001</v>
      </c>
      <c r="CA10" s="65">
        <f t="shared" si="27"/>
        <v>0.70322580645161292</v>
      </c>
      <c r="CB10" s="6"/>
      <c r="CC10" s="34"/>
      <c r="CD10" s="34">
        <f t="shared" si="28"/>
        <v>112.8</v>
      </c>
      <c r="CE10" s="47" t="str">
        <f t="shared" si="12"/>
        <v>+ 154%</v>
      </c>
      <c r="CF10" s="38">
        <f t="shared" si="13"/>
        <v>1.540983606557377</v>
      </c>
      <c r="CG10" s="43"/>
      <c r="CH10" s="34"/>
      <c r="CI10" s="34">
        <f t="shared" si="29"/>
        <v>-18.000000000000007</v>
      </c>
      <c r="CJ10" s="47" t="str">
        <f t="shared" si="30"/>
        <v>- 25%</v>
      </c>
      <c r="CK10" s="38">
        <f t="shared" si="31"/>
        <v>-0.24590163934426237</v>
      </c>
      <c r="CL10" s="34"/>
    </row>
    <row r="11" spans="1:92" ht="11.45" customHeight="1" x14ac:dyDescent="0.15">
      <c r="A11" s="2" t="s">
        <v>33</v>
      </c>
      <c r="B11" s="1"/>
      <c r="E11" s="17" t="s">
        <v>8</v>
      </c>
      <c r="F11" s="17" t="s">
        <v>18</v>
      </c>
      <c r="G11" s="16" t="s">
        <v>7</v>
      </c>
      <c r="H11" s="16" t="s">
        <v>0</v>
      </c>
      <c r="I11" s="53">
        <v>853.60000000000014</v>
      </c>
      <c r="J11" s="13">
        <v>130.4</v>
      </c>
      <c r="K11" s="64">
        <f t="shared" si="14"/>
        <v>4.6644727428816715E-2</v>
      </c>
      <c r="L11" s="13">
        <v>2665.2</v>
      </c>
      <c r="M11" s="64">
        <f t="shared" si="15"/>
        <v>0.95335527257118324</v>
      </c>
      <c r="N11" s="6"/>
      <c r="O11" s="13"/>
      <c r="P11" s="13">
        <f t="shared" si="16"/>
        <v>1941.9999999999998</v>
      </c>
      <c r="Q11" s="46" t="str">
        <f t="shared" si="0"/>
        <v>+ 228%</v>
      </c>
      <c r="R11" s="39">
        <f t="shared" si="1"/>
        <v>2.2750702905342073</v>
      </c>
      <c r="S11" s="19"/>
      <c r="T11" s="13"/>
      <c r="U11" s="13">
        <f t="shared" si="17"/>
        <v>-723.20000000000016</v>
      </c>
      <c r="V11" s="46" t="str">
        <f t="shared" si="18"/>
        <v>- 85%</v>
      </c>
      <c r="W11" s="39">
        <f t="shared" si="19"/>
        <v>-0.84723523898781639</v>
      </c>
      <c r="X11" s="13"/>
      <c r="AA11" s="17" t="s">
        <v>8</v>
      </c>
      <c r="AB11" s="17" t="s">
        <v>18</v>
      </c>
      <c r="AC11" s="16" t="s">
        <v>7</v>
      </c>
      <c r="AD11" s="16" t="s">
        <v>0</v>
      </c>
      <c r="AE11" s="53">
        <v>226</v>
      </c>
      <c r="AF11" s="13">
        <v>29.2</v>
      </c>
      <c r="AG11" s="64">
        <f t="shared" si="20"/>
        <v>3.5934038887521537E-2</v>
      </c>
      <c r="AH11" s="13">
        <v>783.4</v>
      </c>
      <c r="AI11" s="64">
        <f t="shared" si="21"/>
        <v>0.96406596111247844</v>
      </c>
      <c r="AJ11" s="6"/>
      <c r="AK11" s="13"/>
      <c r="AL11" s="13">
        <f t="shared" si="22"/>
        <v>586.6</v>
      </c>
      <c r="AM11" s="46" t="str">
        <f t="shared" si="2"/>
        <v>+ 260%</v>
      </c>
      <c r="AN11" s="39">
        <f t="shared" si="3"/>
        <v>2.595575221238938</v>
      </c>
      <c r="AO11" s="19"/>
      <c r="AP11" s="13"/>
      <c r="AQ11" s="13">
        <f t="shared" si="4"/>
        <v>-196.8</v>
      </c>
      <c r="AR11" s="46" t="str">
        <f t="shared" si="5"/>
        <v>- 87%</v>
      </c>
      <c r="AS11" s="39">
        <f t="shared" si="6"/>
        <v>-0.87079646017699119</v>
      </c>
      <c r="AT11" s="13"/>
      <c r="AW11" s="17" t="s">
        <v>8</v>
      </c>
      <c r="AX11" s="17" t="s">
        <v>18</v>
      </c>
      <c r="AY11" s="16" t="s">
        <v>7</v>
      </c>
      <c r="AZ11" s="16" t="s">
        <v>0</v>
      </c>
      <c r="BA11" s="53">
        <v>203.39999999999998</v>
      </c>
      <c r="BB11" s="13">
        <v>39.799999999999997</v>
      </c>
      <c r="BC11" s="64">
        <f t="shared" si="23"/>
        <v>7.1249552452559969E-2</v>
      </c>
      <c r="BD11" s="13">
        <v>518.80000000000007</v>
      </c>
      <c r="BE11" s="64">
        <f t="shared" si="24"/>
        <v>0.92875044754744007</v>
      </c>
      <c r="BF11" s="6"/>
      <c r="BG11" s="13"/>
      <c r="BH11" s="13">
        <f t="shared" si="25"/>
        <v>355.20000000000005</v>
      </c>
      <c r="BI11" s="46" t="str">
        <f t="shared" si="7"/>
        <v>+ 175%</v>
      </c>
      <c r="BJ11" s="39">
        <f t="shared" si="8"/>
        <v>1.7463126843657821</v>
      </c>
      <c r="BK11" s="19"/>
      <c r="BL11" s="13"/>
      <c r="BM11" s="13">
        <f t="shared" si="9"/>
        <v>-163.59999999999997</v>
      </c>
      <c r="BN11" s="46" t="str">
        <f t="shared" si="10"/>
        <v>- 80%</v>
      </c>
      <c r="BO11" s="39">
        <f t="shared" si="11"/>
        <v>-0.8043264503441494</v>
      </c>
      <c r="BP11" s="13"/>
      <c r="BS11" s="17" t="s">
        <v>8</v>
      </c>
      <c r="BT11" s="17" t="s">
        <v>18</v>
      </c>
      <c r="BU11" s="16" t="s">
        <v>7</v>
      </c>
      <c r="BV11" s="16" t="s">
        <v>0</v>
      </c>
      <c r="BW11" s="53">
        <v>227.2</v>
      </c>
      <c r="BX11" s="13">
        <v>28.400000000000002</v>
      </c>
      <c r="BY11" s="64">
        <f t="shared" si="26"/>
        <v>3.4684904738641921E-2</v>
      </c>
      <c r="BZ11" s="13">
        <v>790.4</v>
      </c>
      <c r="CA11" s="64">
        <f t="shared" si="27"/>
        <v>0.96531509526135806</v>
      </c>
      <c r="CB11" s="6"/>
      <c r="CC11" s="13"/>
      <c r="CD11" s="13">
        <f t="shared" si="28"/>
        <v>591.59999999999991</v>
      </c>
      <c r="CE11" s="46" t="str">
        <f t="shared" si="12"/>
        <v>+ 260%</v>
      </c>
      <c r="CF11" s="39">
        <f t="shared" si="13"/>
        <v>2.6038732394366195</v>
      </c>
      <c r="CG11" s="19"/>
      <c r="CH11" s="13"/>
      <c r="CI11" s="13">
        <f t="shared" si="29"/>
        <v>-198.79999999999998</v>
      </c>
      <c r="CJ11" s="46" t="str">
        <f t="shared" si="30"/>
        <v>- 87%</v>
      </c>
      <c r="CK11" s="39">
        <f t="shared" si="31"/>
        <v>-0.875</v>
      </c>
      <c r="CL11" s="13"/>
    </row>
    <row r="12" spans="1:92" ht="11.45" customHeight="1" x14ac:dyDescent="0.15">
      <c r="A12" s="2" t="s">
        <v>34</v>
      </c>
      <c r="B12" s="1"/>
      <c r="E12" s="26"/>
      <c r="F12" s="26"/>
      <c r="G12" s="27" t="s">
        <v>11</v>
      </c>
      <c r="H12" s="27" t="s">
        <v>20</v>
      </c>
      <c r="I12" s="54">
        <v>672.80000000000007</v>
      </c>
      <c r="J12" s="29">
        <v>220.2</v>
      </c>
      <c r="K12" s="63">
        <f t="shared" si="14"/>
        <v>0.31110483187341059</v>
      </c>
      <c r="L12" s="29">
        <v>487.6</v>
      </c>
      <c r="M12" s="63">
        <f t="shared" si="15"/>
        <v>0.68889516812658946</v>
      </c>
      <c r="N12" s="6"/>
      <c r="O12" s="29"/>
      <c r="P12" s="29">
        <f t="shared" si="16"/>
        <v>34.999999999999886</v>
      </c>
      <c r="Q12" s="45" t="str">
        <f t="shared" si="0"/>
        <v>+ 5%</v>
      </c>
      <c r="R12" s="36">
        <f t="shared" si="1"/>
        <v>5.2021403091557498E-2</v>
      </c>
      <c r="S12" s="42"/>
      <c r="T12" s="29"/>
      <c r="U12" s="29">
        <f t="shared" si="17"/>
        <v>-452.60000000000008</v>
      </c>
      <c r="V12" s="45" t="str">
        <f t="shared" si="18"/>
        <v>- 67%</v>
      </c>
      <c r="W12" s="36">
        <f t="shared" si="19"/>
        <v>-0.67271105826397148</v>
      </c>
      <c r="X12" s="29"/>
      <c r="AA12" s="26"/>
      <c r="AB12" s="26"/>
      <c r="AC12" s="27" t="s">
        <v>11</v>
      </c>
      <c r="AD12" s="27" t="s">
        <v>20</v>
      </c>
      <c r="AE12" s="54">
        <v>117</v>
      </c>
      <c r="AF12" s="29">
        <v>42</v>
      </c>
      <c r="AG12" s="63">
        <f t="shared" si="20"/>
        <v>0.39923954372623571</v>
      </c>
      <c r="AH12" s="29">
        <v>63.2</v>
      </c>
      <c r="AI12" s="63">
        <f t="shared" si="21"/>
        <v>0.60076045627376429</v>
      </c>
      <c r="AJ12" s="6"/>
      <c r="AK12" s="29"/>
      <c r="AL12" s="29">
        <f t="shared" si="22"/>
        <v>-11.799999999999997</v>
      </c>
      <c r="AM12" s="45" t="str">
        <f t="shared" si="2"/>
        <v>- 10%</v>
      </c>
      <c r="AN12" s="36">
        <f t="shared" si="3"/>
        <v>-0.10085470085470083</v>
      </c>
      <c r="AO12" s="42"/>
      <c r="AP12" s="29"/>
      <c r="AQ12" s="29">
        <f t="shared" si="4"/>
        <v>-75</v>
      </c>
      <c r="AR12" s="45" t="str">
        <f t="shared" si="5"/>
        <v>- 64%</v>
      </c>
      <c r="AS12" s="36">
        <f t="shared" si="6"/>
        <v>-0.64102564102564108</v>
      </c>
      <c r="AT12" s="29"/>
      <c r="AW12" s="26"/>
      <c r="AX12" s="26"/>
      <c r="AY12" s="27" t="s">
        <v>11</v>
      </c>
      <c r="AZ12" s="27" t="s">
        <v>20</v>
      </c>
      <c r="BA12" s="54">
        <v>121.6</v>
      </c>
      <c r="BB12" s="29">
        <v>47</v>
      </c>
      <c r="BC12" s="63">
        <f t="shared" si="23"/>
        <v>0.38273615635179153</v>
      </c>
      <c r="BD12" s="29">
        <v>75.8</v>
      </c>
      <c r="BE12" s="63">
        <f t="shared" si="24"/>
        <v>0.61726384364820841</v>
      </c>
      <c r="BF12" s="6"/>
      <c r="BG12" s="29"/>
      <c r="BH12" s="29">
        <f t="shared" si="25"/>
        <v>1.2000000000000028</v>
      </c>
      <c r="BI12" s="45" t="str">
        <f t="shared" si="7"/>
        <v>+ 1%</v>
      </c>
      <c r="BJ12" s="36">
        <f t="shared" si="8"/>
        <v>9.8684210526316027E-3</v>
      </c>
      <c r="BK12" s="42"/>
      <c r="BL12" s="29"/>
      <c r="BM12" s="29">
        <f t="shared" si="9"/>
        <v>-74.599999999999994</v>
      </c>
      <c r="BN12" s="45" t="str">
        <f t="shared" si="10"/>
        <v>- 61%</v>
      </c>
      <c r="BO12" s="36">
        <f t="shared" si="11"/>
        <v>-0.61348684210526316</v>
      </c>
      <c r="BP12" s="29"/>
      <c r="BS12" s="26"/>
      <c r="BT12" s="26"/>
      <c r="BU12" s="27" t="s">
        <v>11</v>
      </c>
      <c r="BV12" s="27" t="s">
        <v>20</v>
      </c>
      <c r="BW12" s="54">
        <v>254</v>
      </c>
      <c r="BX12" s="29">
        <v>72.2</v>
      </c>
      <c r="BY12" s="63">
        <f t="shared" si="26"/>
        <v>0.23796967699406726</v>
      </c>
      <c r="BZ12" s="29">
        <v>231.2</v>
      </c>
      <c r="CA12" s="63">
        <f t="shared" si="27"/>
        <v>0.76203032300593276</v>
      </c>
      <c r="CB12" s="6"/>
      <c r="CC12" s="29"/>
      <c r="CD12" s="29">
        <f t="shared" si="28"/>
        <v>49.399999999999977</v>
      </c>
      <c r="CE12" s="45" t="str">
        <f t="shared" si="12"/>
        <v>+ 19%</v>
      </c>
      <c r="CF12" s="36">
        <f t="shared" si="13"/>
        <v>0.19448818897637787</v>
      </c>
      <c r="CG12" s="42"/>
      <c r="CH12" s="29"/>
      <c r="CI12" s="29">
        <f t="shared" si="29"/>
        <v>-181.8</v>
      </c>
      <c r="CJ12" s="45" t="str">
        <f t="shared" si="30"/>
        <v>- 72%</v>
      </c>
      <c r="CK12" s="36">
        <f t="shared" si="31"/>
        <v>-0.71574803149606303</v>
      </c>
      <c r="CL12" s="29"/>
    </row>
    <row r="13" spans="1:92" ht="11.45" customHeight="1" x14ac:dyDescent="0.15">
      <c r="A13" s="2" t="s">
        <v>35</v>
      </c>
      <c r="B13" s="1"/>
      <c r="E13" s="20"/>
      <c r="F13" s="20"/>
      <c r="G13" s="21" t="s">
        <v>12</v>
      </c>
      <c r="H13" s="21" t="s">
        <v>21</v>
      </c>
      <c r="I13" s="56">
        <v>1521.6000000000001</v>
      </c>
      <c r="J13" s="23">
        <v>276.60000000000002</v>
      </c>
      <c r="K13" s="66">
        <f t="shared" si="14"/>
        <v>7.4115755627009658E-2</v>
      </c>
      <c r="L13" s="23">
        <v>3455.4</v>
      </c>
      <c r="M13" s="66">
        <f t="shared" si="15"/>
        <v>0.92588424437299033</v>
      </c>
      <c r="N13" s="6"/>
      <c r="O13" s="23"/>
      <c r="P13" s="23">
        <f t="shared" si="16"/>
        <v>2210.3999999999996</v>
      </c>
      <c r="Q13" s="48" t="str">
        <f t="shared" si="0"/>
        <v>+ 145%</v>
      </c>
      <c r="R13" s="41">
        <f t="shared" si="1"/>
        <v>1.4526813880126179</v>
      </c>
      <c r="S13" s="24"/>
      <c r="T13" s="23"/>
      <c r="U13" s="23">
        <f t="shared" si="17"/>
        <v>-1245</v>
      </c>
      <c r="V13" s="48" t="str">
        <f t="shared" si="18"/>
        <v>- 82%</v>
      </c>
      <c r="W13" s="41">
        <f t="shared" si="19"/>
        <v>-0.81821766561514186</v>
      </c>
      <c r="X13" s="23"/>
      <c r="AA13" s="20"/>
      <c r="AB13" s="20"/>
      <c r="AC13" s="21" t="s">
        <v>12</v>
      </c>
      <c r="AD13" s="21" t="s">
        <v>21</v>
      </c>
      <c r="AE13" s="56">
        <v>367</v>
      </c>
      <c r="AF13" s="23">
        <v>42.6</v>
      </c>
      <c r="AG13" s="66">
        <f t="shared" si="20"/>
        <v>4.3336724313326552E-2</v>
      </c>
      <c r="AH13" s="23">
        <v>940.4</v>
      </c>
      <c r="AI13" s="66">
        <f t="shared" si="21"/>
        <v>0.95666327568667342</v>
      </c>
      <c r="AJ13" s="6"/>
      <c r="AK13" s="23"/>
      <c r="AL13" s="23">
        <f t="shared" si="22"/>
        <v>616</v>
      </c>
      <c r="AM13" s="48" t="str">
        <f t="shared" si="2"/>
        <v>+ 168%</v>
      </c>
      <c r="AN13" s="41">
        <f t="shared" si="3"/>
        <v>1.6784741144414168</v>
      </c>
      <c r="AO13" s="24"/>
      <c r="AP13" s="23"/>
      <c r="AQ13" s="23">
        <f t="shared" si="4"/>
        <v>-324.39999999999998</v>
      </c>
      <c r="AR13" s="48" t="str">
        <f t="shared" si="5"/>
        <v>- 88%</v>
      </c>
      <c r="AS13" s="41">
        <f t="shared" si="6"/>
        <v>-0.8839237057220708</v>
      </c>
      <c r="AT13" s="23"/>
      <c r="AW13" s="20"/>
      <c r="AX13" s="20"/>
      <c r="AY13" s="21" t="s">
        <v>12</v>
      </c>
      <c r="AZ13" s="21" t="s">
        <v>21</v>
      </c>
      <c r="BA13" s="56">
        <v>305.60000000000002</v>
      </c>
      <c r="BB13" s="23">
        <v>69</v>
      </c>
      <c r="BC13" s="66">
        <f t="shared" si="23"/>
        <v>9.0861206215433241E-2</v>
      </c>
      <c r="BD13" s="23">
        <v>690.4</v>
      </c>
      <c r="BE13" s="66">
        <f t="shared" si="24"/>
        <v>0.90913879378456675</v>
      </c>
      <c r="BF13" s="6"/>
      <c r="BG13" s="23"/>
      <c r="BH13" s="23">
        <f t="shared" si="25"/>
        <v>453.79999999999995</v>
      </c>
      <c r="BI13" s="48" t="str">
        <f t="shared" si="7"/>
        <v>+ 148%</v>
      </c>
      <c r="BJ13" s="41">
        <f t="shared" si="8"/>
        <v>1.4849476439790574</v>
      </c>
      <c r="BK13" s="24"/>
      <c r="BL13" s="23"/>
      <c r="BM13" s="23">
        <f t="shared" si="9"/>
        <v>-236.60000000000002</v>
      </c>
      <c r="BN13" s="48" t="str">
        <f t="shared" si="10"/>
        <v>- 77%</v>
      </c>
      <c r="BO13" s="41">
        <f t="shared" si="11"/>
        <v>-0.77421465968586389</v>
      </c>
      <c r="BP13" s="23"/>
      <c r="BS13" s="20"/>
      <c r="BT13" s="20"/>
      <c r="BU13" s="21" t="s">
        <v>12</v>
      </c>
      <c r="BV13" s="21" t="s">
        <v>21</v>
      </c>
      <c r="BW13" s="56">
        <v>518.6</v>
      </c>
      <c r="BX13" s="23">
        <v>99.8</v>
      </c>
      <c r="BY13" s="66">
        <f t="shared" si="26"/>
        <v>8.5095497953615276E-2</v>
      </c>
      <c r="BZ13" s="23">
        <v>1073</v>
      </c>
      <c r="CA13" s="66">
        <f t="shared" si="27"/>
        <v>0.91490450204638474</v>
      </c>
      <c r="CB13" s="6"/>
      <c r="CC13" s="23"/>
      <c r="CD13" s="23">
        <f t="shared" si="28"/>
        <v>654.19999999999993</v>
      </c>
      <c r="CE13" s="48" t="str">
        <f t="shared" si="12"/>
        <v>+ 126%</v>
      </c>
      <c r="CF13" s="41">
        <f t="shared" si="13"/>
        <v>1.2614731970690318</v>
      </c>
      <c r="CG13" s="24"/>
      <c r="CH13" s="23"/>
      <c r="CI13" s="23">
        <f t="shared" si="29"/>
        <v>-418.8</v>
      </c>
      <c r="CJ13" s="48" t="str">
        <f t="shared" si="30"/>
        <v>- 81%</v>
      </c>
      <c r="CK13" s="41">
        <f t="shared" si="31"/>
        <v>-0.80755881218665637</v>
      </c>
      <c r="CL13" s="23"/>
    </row>
    <row r="14" spans="1:92" ht="11.45" customHeight="1" x14ac:dyDescent="0.15">
      <c r="C14" s="1"/>
      <c r="E14" s="26" t="s">
        <v>9</v>
      </c>
      <c r="F14" s="26" t="s">
        <v>1</v>
      </c>
      <c r="G14" s="27" t="s">
        <v>7</v>
      </c>
      <c r="H14" s="27" t="s">
        <v>0</v>
      </c>
      <c r="I14" s="54">
        <v>31.000000000000004</v>
      </c>
      <c r="J14" s="29">
        <v>8.4</v>
      </c>
      <c r="K14" s="63">
        <f t="shared" si="14"/>
        <v>2.9978586723768737E-2</v>
      </c>
      <c r="L14" s="29">
        <v>271.8</v>
      </c>
      <c r="M14" s="63">
        <f t="shared" si="15"/>
        <v>0.97002141327623137</v>
      </c>
      <c r="N14" s="6"/>
      <c r="O14" s="29"/>
      <c r="P14" s="29">
        <f t="shared" si="16"/>
        <v>249.2</v>
      </c>
      <c r="Q14" s="45" t="str">
        <f t="shared" si="0"/>
        <v>+ 804%</v>
      </c>
      <c r="R14" s="40">
        <f t="shared" si="1"/>
        <v>8.0387096774193534</v>
      </c>
      <c r="S14" s="42"/>
      <c r="T14" s="29"/>
      <c r="U14" s="29">
        <f t="shared" si="17"/>
        <v>-22.6</v>
      </c>
      <c r="V14" s="45" t="str">
        <f t="shared" si="18"/>
        <v>- 73%</v>
      </c>
      <c r="W14" s="40">
        <f t="shared" si="19"/>
        <v>-0.7290322580645161</v>
      </c>
      <c r="X14" s="29"/>
      <c r="AA14" s="26" t="s">
        <v>9</v>
      </c>
      <c r="AB14" s="26" t="s">
        <v>1</v>
      </c>
      <c r="AC14" s="27" t="s">
        <v>7</v>
      </c>
      <c r="AD14" s="27" t="s">
        <v>0</v>
      </c>
      <c r="AE14" s="54">
        <v>6</v>
      </c>
      <c r="AF14" s="29">
        <v>3</v>
      </c>
      <c r="AG14" s="63">
        <f t="shared" si="20"/>
        <v>2.8462998102466792E-2</v>
      </c>
      <c r="AH14" s="29">
        <v>102.4</v>
      </c>
      <c r="AI14" s="63">
        <f t="shared" si="21"/>
        <v>0.97153700189753323</v>
      </c>
      <c r="AJ14" s="6"/>
      <c r="AK14" s="29"/>
      <c r="AL14" s="29">
        <f t="shared" si="22"/>
        <v>99.4</v>
      </c>
      <c r="AM14" s="45" t="str">
        <f t="shared" si="2"/>
        <v>+ 1657%</v>
      </c>
      <c r="AN14" s="40">
        <f t="shared" si="3"/>
        <v>16.566666666666666</v>
      </c>
      <c r="AO14" s="42"/>
      <c r="AP14" s="29"/>
      <c r="AQ14" s="29">
        <f t="shared" si="4"/>
        <v>-3</v>
      </c>
      <c r="AR14" s="45" t="str">
        <f t="shared" si="5"/>
        <v>- 50%</v>
      </c>
      <c r="AS14" s="40">
        <f t="shared" si="6"/>
        <v>-0.5</v>
      </c>
      <c r="AT14" s="29"/>
      <c r="AW14" s="26" t="s">
        <v>9</v>
      </c>
      <c r="AX14" s="26" t="s">
        <v>1</v>
      </c>
      <c r="AY14" s="27" t="s">
        <v>7</v>
      </c>
      <c r="AZ14" s="27" t="s">
        <v>0</v>
      </c>
      <c r="BA14" s="54">
        <v>9.1999999999999993</v>
      </c>
      <c r="BB14" s="29">
        <v>1.6</v>
      </c>
      <c r="BC14" s="63">
        <f t="shared" si="23"/>
        <v>3.2000000000000001E-2</v>
      </c>
      <c r="BD14" s="29">
        <v>48.400000000000006</v>
      </c>
      <c r="BE14" s="63">
        <f t="shared" si="24"/>
        <v>0.96799999999999997</v>
      </c>
      <c r="BF14" s="6"/>
      <c r="BG14" s="29"/>
      <c r="BH14" s="29">
        <f t="shared" si="25"/>
        <v>40.800000000000011</v>
      </c>
      <c r="BI14" s="45" t="str">
        <f t="shared" si="7"/>
        <v>+ 443%</v>
      </c>
      <c r="BJ14" s="40">
        <f t="shared" si="8"/>
        <v>4.4347826086956541</v>
      </c>
      <c r="BK14" s="42"/>
      <c r="BL14" s="29"/>
      <c r="BM14" s="29">
        <f t="shared" si="9"/>
        <v>-7.6</v>
      </c>
      <c r="BN14" s="45" t="str">
        <f t="shared" si="10"/>
        <v>- 83%</v>
      </c>
      <c r="BO14" s="40">
        <f t="shared" si="11"/>
        <v>-0.82608695652173914</v>
      </c>
      <c r="BP14" s="29"/>
      <c r="BS14" s="26" t="s">
        <v>9</v>
      </c>
      <c r="BT14" s="26" t="s">
        <v>1</v>
      </c>
      <c r="BU14" s="27" t="s">
        <v>7</v>
      </c>
      <c r="BV14" s="27" t="s">
        <v>0</v>
      </c>
      <c r="BW14" s="54">
        <v>6.4</v>
      </c>
      <c r="BX14" s="29">
        <v>2</v>
      </c>
      <c r="BY14" s="63">
        <f t="shared" si="26"/>
        <v>2.8818443804034581E-2</v>
      </c>
      <c r="BZ14" s="29">
        <v>67.400000000000006</v>
      </c>
      <c r="CA14" s="63">
        <f t="shared" si="27"/>
        <v>0.97118155619596547</v>
      </c>
      <c r="CB14" s="6"/>
      <c r="CC14" s="29"/>
      <c r="CD14" s="29">
        <f t="shared" si="28"/>
        <v>63.000000000000007</v>
      </c>
      <c r="CE14" s="45" t="str">
        <f t="shared" si="12"/>
        <v>+ 984%</v>
      </c>
      <c r="CF14" s="40">
        <f t="shared" si="13"/>
        <v>9.84375</v>
      </c>
      <c r="CG14" s="42"/>
      <c r="CH14" s="29"/>
      <c r="CI14" s="29">
        <f t="shared" si="29"/>
        <v>-4.4000000000000004</v>
      </c>
      <c r="CJ14" s="45" t="str">
        <f t="shared" si="30"/>
        <v>- 69%</v>
      </c>
      <c r="CK14" s="40">
        <f t="shared" si="31"/>
        <v>-0.6875</v>
      </c>
      <c r="CL14" s="29"/>
    </row>
    <row r="15" spans="1:92" ht="11.45" customHeight="1" x14ac:dyDescent="0.15">
      <c r="C15" s="1"/>
      <c r="E15" s="17"/>
      <c r="F15" s="17"/>
      <c r="G15" s="16" t="s">
        <v>11</v>
      </c>
      <c r="H15" s="16" t="s">
        <v>20</v>
      </c>
      <c r="I15" s="53">
        <v>110.8</v>
      </c>
      <c r="J15" s="13">
        <v>44.2</v>
      </c>
      <c r="K15" s="64">
        <f t="shared" si="14"/>
        <v>0.21837944664031625</v>
      </c>
      <c r="L15" s="13">
        <v>158.19999999999999</v>
      </c>
      <c r="M15" s="64">
        <f t="shared" si="15"/>
        <v>0.78162055335968383</v>
      </c>
      <c r="N15" s="6"/>
      <c r="O15" s="13"/>
      <c r="P15" s="13">
        <f t="shared" si="16"/>
        <v>91.59999999999998</v>
      </c>
      <c r="Q15" s="46" t="str">
        <f t="shared" si="0"/>
        <v>+ 83%</v>
      </c>
      <c r="R15" s="37">
        <f t="shared" si="1"/>
        <v>0.82671480144404319</v>
      </c>
      <c r="S15" s="19"/>
      <c r="T15" s="13"/>
      <c r="U15" s="13">
        <f t="shared" si="17"/>
        <v>-66.599999999999994</v>
      </c>
      <c r="V15" s="46" t="str">
        <f t="shared" si="18"/>
        <v>- 60%</v>
      </c>
      <c r="W15" s="37">
        <f t="shared" si="19"/>
        <v>-0.60108303249097472</v>
      </c>
      <c r="X15" s="13"/>
      <c r="AA15" s="17"/>
      <c r="AB15" s="17"/>
      <c r="AC15" s="16" t="s">
        <v>11</v>
      </c>
      <c r="AD15" s="16" t="s">
        <v>20</v>
      </c>
      <c r="AE15" s="53">
        <v>28.4</v>
      </c>
      <c r="AF15" s="13">
        <v>12</v>
      </c>
      <c r="AG15" s="64">
        <f t="shared" si="20"/>
        <v>0.25</v>
      </c>
      <c r="AH15" s="13">
        <v>36</v>
      </c>
      <c r="AI15" s="64">
        <f t="shared" si="21"/>
        <v>0.75</v>
      </c>
      <c r="AJ15" s="6"/>
      <c r="AK15" s="13"/>
      <c r="AL15" s="13">
        <f t="shared" si="22"/>
        <v>19.600000000000001</v>
      </c>
      <c r="AM15" s="46" t="str">
        <f t="shared" si="2"/>
        <v>+ 69%</v>
      </c>
      <c r="AN15" s="37">
        <f t="shared" si="3"/>
        <v>0.69014084507042261</v>
      </c>
      <c r="AO15" s="19"/>
      <c r="AP15" s="13"/>
      <c r="AQ15" s="13">
        <f t="shared" si="4"/>
        <v>-16.399999999999999</v>
      </c>
      <c r="AR15" s="46" t="str">
        <f t="shared" si="5"/>
        <v>- 58%</v>
      </c>
      <c r="AS15" s="37">
        <f t="shared" si="6"/>
        <v>-0.57746478873239437</v>
      </c>
      <c r="AT15" s="13"/>
      <c r="AW15" s="17"/>
      <c r="AX15" s="17"/>
      <c r="AY15" s="16" t="s">
        <v>11</v>
      </c>
      <c r="AZ15" s="16" t="s">
        <v>20</v>
      </c>
      <c r="BA15" s="53">
        <v>22.4</v>
      </c>
      <c r="BB15" s="13">
        <v>8.8000000000000007</v>
      </c>
      <c r="BC15" s="64">
        <f t="shared" si="23"/>
        <v>0.23404255319148937</v>
      </c>
      <c r="BD15" s="13">
        <v>28.8</v>
      </c>
      <c r="BE15" s="64">
        <f t="shared" si="24"/>
        <v>0.76595744680851063</v>
      </c>
      <c r="BF15" s="6"/>
      <c r="BG15" s="13"/>
      <c r="BH15" s="13">
        <f t="shared" si="25"/>
        <v>15.200000000000003</v>
      </c>
      <c r="BI15" s="46" t="str">
        <f t="shared" si="7"/>
        <v>+ 68%</v>
      </c>
      <c r="BJ15" s="37">
        <f t="shared" si="8"/>
        <v>0.67857142857142871</v>
      </c>
      <c r="BK15" s="19"/>
      <c r="BL15" s="13"/>
      <c r="BM15" s="13">
        <f t="shared" si="9"/>
        <v>-13.599999999999998</v>
      </c>
      <c r="BN15" s="46" t="str">
        <f t="shared" si="10"/>
        <v>- 61%</v>
      </c>
      <c r="BO15" s="37">
        <f t="shared" si="11"/>
        <v>-0.6071428571428571</v>
      </c>
      <c r="BP15" s="13"/>
      <c r="BS15" s="17"/>
      <c r="BT15" s="17"/>
      <c r="BU15" s="16" t="s">
        <v>11</v>
      </c>
      <c r="BV15" s="16" t="s">
        <v>20</v>
      </c>
      <c r="BW15" s="53">
        <v>25.4</v>
      </c>
      <c r="BX15" s="13">
        <v>10.199999999999999</v>
      </c>
      <c r="BY15" s="64">
        <f t="shared" si="26"/>
        <v>0.1705685618729097</v>
      </c>
      <c r="BZ15" s="13">
        <v>49.6</v>
      </c>
      <c r="CA15" s="64">
        <f t="shared" si="27"/>
        <v>0.82943143812709041</v>
      </c>
      <c r="CB15" s="6"/>
      <c r="CC15" s="13"/>
      <c r="CD15" s="13">
        <f t="shared" si="28"/>
        <v>34.4</v>
      </c>
      <c r="CE15" s="46" t="str">
        <f t="shared" si="12"/>
        <v>+ 135%</v>
      </c>
      <c r="CF15" s="37">
        <f t="shared" si="13"/>
        <v>1.3543307086614174</v>
      </c>
      <c r="CG15" s="19"/>
      <c r="CH15" s="13"/>
      <c r="CI15" s="13">
        <f t="shared" si="29"/>
        <v>-15.2</v>
      </c>
      <c r="CJ15" s="46" t="str">
        <f t="shared" si="30"/>
        <v>- 60%</v>
      </c>
      <c r="CK15" s="37">
        <f t="shared" si="31"/>
        <v>-0.59842519685039375</v>
      </c>
      <c r="CL15" s="13"/>
    </row>
    <row r="16" spans="1:92" ht="11.45" customHeight="1" x14ac:dyDescent="0.15">
      <c r="C16" s="1"/>
      <c r="E16" s="31"/>
      <c r="F16" s="31"/>
      <c r="G16" s="32" t="s">
        <v>12</v>
      </c>
      <c r="H16" s="32" t="s">
        <v>21</v>
      </c>
      <c r="I16" s="55">
        <v>131.19999999999999</v>
      </c>
      <c r="J16" s="34">
        <v>50.6</v>
      </c>
      <c r="K16" s="65">
        <f t="shared" si="14"/>
        <v>6.2269259168102387E-2</v>
      </c>
      <c r="L16" s="34">
        <v>762</v>
      </c>
      <c r="M16" s="65">
        <f t="shared" si="15"/>
        <v>0.93773074083189756</v>
      </c>
      <c r="N16" s="6"/>
      <c r="O16" s="34"/>
      <c r="P16" s="34">
        <f t="shared" si="16"/>
        <v>681.40000000000009</v>
      </c>
      <c r="Q16" s="47" t="str">
        <f t="shared" si="0"/>
        <v>+ 519%</v>
      </c>
      <c r="R16" s="38">
        <f t="shared" si="1"/>
        <v>5.1935975609756113</v>
      </c>
      <c r="S16" s="43"/>
      <c r="T16" s="34"/>
      <c r="U16" s="34">
        <f t="shared" si="17"/>
        <v>-80.599999999999994</v>
      </c>
      <c r="V16" s="47" t="str">
        <f t="shared" si="18"/>
        <v>- 61%</v>
      </c>
      <c r="W16" s="38">
        <f t="shared" si="19"/>
        <v>-0.61432926829268297</v>
      </c>
      <c r="X16" s="34"/>
      <c r="AA16" s="31"/>
      <c r="AB16" s="31"/>
      <c r="AC16" s="32" t="s">
        <v>12</v>
      </c>
      <c r="AD16" s="32" t="s">
        <v>21</v>
      </c>
      <c r="AE16" s="55">
        <v>33.799999999999997</v>
      </c>
      <c r="AF16" s="34">
        <v>8.6</v>
      </c>
      <c r="AG16" s="65">
        <f t="shared" si="20"/>
        <v>3.2625189681335355E-2</v>
      </c>
      <c r="AH16" s="34">
        <v>255</v>
      </c>
      <c r="AI16" s="65">
        <f t="shared" si="21"/>
        <v>0.96737481031866457</v>
      </c>
      <c r="AJ16" s="6"/>
      <c r="AK16" s="34"/>
      <c r="AL16" s="34">
        <f t="shared" si="22"/>
        <v>229.8</v>
      </c>
      <c r="AM16" s="47" t="str">
        <f t="shared" si="2"/>
        <v>+ 680%</v>
      </c>
      <c r="AN16" s="38">
        <f t="shared" si="3"/>
        <v>6.7988165680473385</v>
      </c>
      <c r="AO16" s="43"/>
      <c r="AP16" s="34"/>
      <c r="AQ16" s="34">
        <f t="shared" si="4"/>
        <v>-25.199999999999996</v>
      </c>
      <c r="AR16" s="47" t="str">
        <f t="shared" si="5"/>
        <v>- 75%</v>
      </c>
      <c r="AS16" s="38">
        <f t="shared" si="6"/>
        <v>-0.74556213017751471</v>
      </c>
      <c r="AT16" s="34"/>
      <c r="AW16" s="31"/>
      <c r="AX16" s="31"/>
      <c r="AY16" s="32" t="s">
        <v>12</v>
      </c>
      <c r="AZ16" s="32" t="s">
        <v>21</v>
      </c>
      <c r="BA16" s="55">
        <v>28.2</v>
      </c>
      <c r="BB16" s="34">
        <v>11.2</v>
      </c>
      <c r="BC16" s="65">
        <f t="shared" si="23"/>
        <v>7.3684210526315783E-2</v>
      </c>
      <c r="BD16" s="34">
        <v>140.80000000000001</v>
      </c>
      <c r="BE16" s="65">
        <f t="shared" si="24"/>
        <v>0.92631578947368431</v>
      </c>
      <c r="BF16" s="6"/>
      <c r="BG16" s="34"/>
      <c r="BH16" s="34">
        <f t="shared" si="25"/>
        <v>123.8</v>
      </c>
      <c r="BI16" s="47" t="str">
        <f t="shared" si="7"/>
        <v>+ 439%</v>
      </c>
      <c r="BJ16" s="38">
        <f t="shared" si="8"/>
        <v>4.3900709219858154</v>
      </c>
      <c r="BK16" s="43"/>
      <c r="BL16" s="34"/>
      <c r="BM16" s="34">
        <f t="shared" si="9"/>
        <v>-17</v>
      </c>
      <c r="BN16" s="47" t="str">
        <f t="shared" si="10"/>
        <v>- 60%</v>
      </c>
      <c r="BO16" s="38">
        <f t="shared" si="11"/>
        <v>-0.6028368794326241</v>
      </c>
      <c r="BP16" s="34"/>
      <c r="BS16" s="31"/>
      <c r="BT16" s="31"/>
      <c r="BU16" s="32" t="s">
        <v>12</v>
      </c>
      <c r="BV16" s="32" t="s">
        <v>21</v>
      </c>
      <c r="BW16" s="55">
        <v>34</v>
      </c>
      <c r="BX16" s="34">
        <v>16</v>
      </c>
      <c r="BY16" s="65">
        <f t="shared" si="26"/>
        <v>7.8048780487804878E-2</v>
      </c>
      <c r="BZ16" s="34">
        <v>189</v>
      </c>
      <c r="CA16" s="65">
        <f t="shared" si="27"/>
        <v>0.92195121951219516</v>
      </c>
      <c r="CB16" s="6"/>
      <c r="CC16" s="34"/>
      <c r="CD16" s="34">
        <f t="shared" si="28"/>
        <v>171</v>
      </c>
      <c r="CE16" s="47" t="str">
        <f t="shared" si="12"/>
        <v>+ 503%</v>
      </c>
      <c r="CF16" s="38">
        <f t="shared" si="13"/>
        <v>5.0294117647058822</v>
      </c>
      <c r="CG16" s="43"/>
      <c r="CH16" s="34"/>
      <c r="CI16" s="34">
        <f t="shared" si="29"/>
        <v>-18</v>
      </c>
      <c r="CJ16" s="47" t="str">
        <f t="shared" si="30"/>
        <v>- 53%</v>
      </c>
      <c r="CK16" s="38">
        <f t="shared" si="31"/>
        <v>-0.52941176470588236</v>
      </c>
      <c r="CL16" s="34"/>
    </row>
    <row r="17" spans="3:90" ht="11.45" customHeight="1" x14ac:dyDescent="0.15">
      <c r="C17" s="1"/>
      <c r="E17" s="17" t="s">
        <v>10</v>
      </c>
      <c r="F17" s="17" t="s">
        <v>19</v>
      </c>
      <c r="G17" s="16" t="s">
        <v>7</v>
      </c>
      <c r="H17" s="16" t="s">
        <v>0</v>
      </c>
      <c r="I17" s="53">
        <v>21.200000000000006</v>
      </c>
      <c r="J17" s="13">
        <v>17.400000000000002</v>
      </c>
      <c r="K17" s="64">
        <f t="shared" si="14"/>
        <v>0.36864406779661019</v>
      </c>
      <c r="L17" s="13">
        <v>29.8</v>
      </c>
      <c r="M17" s="64">
        <f t="shared" si="15"/>
        <v>0.63135593220338981</v>
      </c>
      <c r="N17" s="6"/>
      <c r="O17" s="13"/>
      <c r="P17" s="13">
        <f t="shared" si="16"/>
        <v>25.999999999999996</v>
      </c>
      <c r="Q17" s="46" t="str">
        <f t="shared" si="0"/>
        <v>+ 123%</v>
      </c>
      <c r="R17" s="39">
        <f t="shared" si="1"/>
        <v>1.2264150943396221</v>
      </c>
      <c r="S17" s="19"/>
      <c r="T17" s="13"/>
      <c r="U17" s="13">
        <f t="shared" si="17"/>
        <v>-3.8000000000000043</v>
      </c>
      <c r="V17" s="46" t="str">
        <f t="shared" si="18"/>
        <v>- 18%</v>
      </c>
      <c r="W17" s="39">
        <f t="shared" si="19"/>
        <v>-0.17924528301886808</v>
      </c>
      <c r="X17" s="13"/>
      <c r="AA17" s="17" t="s">
        <v>10</v>
      </c>
      <c r="AB17" s="17" t="s">
        <v>19</v>
      </c>
      <c r="AC17" s="16" t="s">
        <v>7</v>
      </c>
      <c r="AD17" s="16" t="s">
        <v>0</v>
      </c>
      <c r="AE17" s="53">
        <v>9.4</v>
      </c>
      <c r="AF17" s="13">
        <v>9.1999999999999993</v>
      </c>
      <c r="AG17" s="64">
        <f t="shared" si="20"/>
        <v>0.38983050847457623</v>
      </c>
      <c r="AH17" s="13">
        <v>14.4</v>
      </c>
      <c r="AI17" s="64">
        <f t="shared" si="21"/>
        <v>0.61016949152542366</v>
      </c>
      <c r="AJ17" s="6"/>
      <c r="AK17" s="13"/>
      <c r="AL17" s="13">
        <f t="shared" si="22"/>
        <v>14.200000000000001</v>
      </c>
      <c r="AM17" s="46" t="str">
        <f t="shared" si="2"/>
        <v>+ 151%</v>
      </c>
      <c r="AN17" s="39">
        <f t="shared" si="3"/>
        <v>1.5106382978723405</v>
      </c>
      <c r="AO17" s="19"/>
      <c r="AP17" s="13"/>
      <c r="AQ17" s="13">
        <f t="shared" si="4"/>
        <v>-0.20000000000000107</v>
      </c>
      <c r="AR17" s="46" t="str">
        <f t="shared" si="5"/>
        <v>- 2%</v>
      </c>
      <c r="AS17" s="39">
        <f t="shared" si="6"/>
        <v>-2.1276595744680965E-2</v>
      </c>
      <c r="AT17" s="13"/>
      <c r="AW17" s="17" t="s">
        <v>10</v>
      </c>
      <c r="AX17" s="17" t="s">
        <v>19</v>
      </c>
      <c r="AY17" s="16" t="s">
        <v>7</v>
      </c>
      <c r="AZ17" s="16" t="s">
        <v>0</v>
      </c>
      <c r="BA17" s="53">
        <v>3.6</v>
      </c>
      <c r="BB17" s="13">
        <v>4.4000000000000004</v>
      </c>
      <c r="BC17" s="64">
        <f t="shared" si="23"/>
        <v>0.47826086956521746</v>
      </c>
      <c r="BD17" s="13">
        <v>4.8</v>
      </c>
      <c r="BE17" s="64">
        <f t="shared" si="24"/>
        <v>0.52173913043478259</v>
      </c>
      <c r="BF17" s="6"/>
      <c r="BG17" s="13"/>
      <c r="BH17" s="13">
        <f t="shared" si="25"/>
        <v>5.6</v>
      </c>
      <c r="BI17" s="46" t="str">
        <f t="shared" si="7"/>
        <v>+ 156%</v>
      </c>
      <c r="BJ17" s="39">
        <f t="shared" si="8"/>
        <v>1.5555555555555554</v>
      </c>
      <c r="BK17" s="19"/>
      <c r="BL17" s="13"/>
      <c r="BM17" s="13">
        <f t="shared" si="9"/>
        <v>0.80000000000000027</v>
      </c>
      <c r="BN17" s="46" t="str">
        <f t="shared" si="10"/>
        <v>+ 22%</v>
      </c>
      <c r="BO17" s="39">
        <f t="shared" si="11"/>
        <v>0.22222222222222229</v>
      </c>
      <c r="BP17" s="13"/>
      <c r="BS17" s="17" t="s">
        <v>10</v>
      </c>
      <c r="BT17" s="17" t="s">
        <v>19</v>
      </c>
      <c r="BU17" s="16" t="s">
        <v>7</v>
      </c>
      <c r="BV17" s="16" t="s">
        <v>0</v>
      </c>
      <c r="BW17" s="53">
        <v>3.6</v>
      </c>
      <c r="BX17" s="13">
        <v>2.4</v>
      </c>
      <c r="BY17" s="64">
        <f t="shared" si="26"/>
        <v>0.30769230769230765</v>
      </c>
      <c r="BZ17" s="13">
        <v>5.4</v>
      </c>
      <c r="CA17" s="64">
        <f t="shared" si="27"/>
        <v>0.69230769230769229</v>
      </c>
      <c r="CB17" s="6"/>
      <c r="CC17" s="13"/>
      <c r="CD17" s="13">
        <f t="shared" si="28"/>
        <v>4.2000000000000011</v>
      </c>
      <c r="CE17" s="46" t="str">
        <f t="shared" si="12"/>
        <v>+ 117%</v>
      </c>
      <c r="CF17" s="39">
        <f t="shared" si="13"/>
        <v>1.166666666666667</v>
      </c>
      <c r="CG17" s="19"/>
      <c r="CH17" s="13"/>
      <c r="CI17" s="13">
        <f t="shared" si="29"/>
        <v>-1.2000000000000002</v>
      </c>
      <c r="CJ17" s="46" t="str">
        <f t="shared" si="30"/>
        <v>- 33%</v>
      </c>
      <c r="CK17" s="39">
        <f t="shared" si="31"/>
        <v>-0.33333333333333337</v>
      </c>
      <c r="CL17" s="13"/>
    </row>
    <row r="18" spans="3:90" ht="11.45" customHeight="1" x14ac:dyDescent="0.15">
      <c r="E18" s="31"/>
      <c r="F18" s="31"/>
      <c r="G18" s="32" t="s">
        <v>12</v>
      </c>
      <c r="H18" s="32" t="s">
        <v>21</v>
      </c>
      <c r="I18" s="55">
        <v>32.200000000000003</v>
      </c>
      <c r="J18" s="34">
        <v>52.4</v>
      </c>
      <c r="K18" s="65">
        <f t="shared" si="14"/>
        <v>0.45884413309982491</v>
      </c>
      <c r="L18" s="34">
        <v>61.8</v>
      </c>
      <c r="M18" s="65">
        <f t="shared" si="15"/>
        <v>0.54115586690017514</v>
      </c>
      <c r="N18" s="6"/>
      <c r="O18" s="34"/>
      <c r="P18" s="34">
        <f t="shared" si="16"/>
        <v>81.999999999999986</v>
      </c>
      <c r="Q18" s="47" t="str">
        <f t="shared" si="0"/>
        <v>+ 255%</v>
      </c>
      <c r="R18" s="38">
        <f t="shared" si="1"/>
        <v>2.5465838509316763</v>
      </c>
      <c r="S18" s="43"/>
      <c r="T18" s="34"/>
      <c r="U18" s="34">
        <f t="shared" si="17"/>
        <v>20.199999999999996</v>
      </c>
      <c r="V18" s="47" t="str">
        <f t="shared" si="18"/>
        <v>+ 63%</v>
      </c>
      <c r="W18" s="38">
        <f t="shared" si="19"/>
        <v>0.6273291925465837</v>
      </c>
      <c r="X18" s="34"/>
      <c r="AA18" s="31"/>
      <c r="AB18" s="31"/>
      <c r="AC18" s="32" t="s">
        <v>12</v>
      </c>
      <c r="AD18" s="32" t="s">
        <v>21</v>
      </c>
      <c r="AE18" s="55">
        <v>10.6</v>
      </c>
      <c r="AF18" s="34">
        <v>18.8</v>
      </c>
      <c r="AG18" s="65">
        <f t="shared" si="20"/>
        <v>0.35877862595419846</v>
      </c>
      <c r="AH18" s="34">
        <v>33.6</v>
      </c>
      <c r="AI18" s="65">
        <f t="shared" si="21"/>
        <v>0.64122137404580148</v>
      </c>
      <c r="AJ18" s="6"/>
      <c r="AK18" s="34"/>
      <c r="AL18" s="34">
        <f t="shared" si="22"/>
        <v>41.800000000000004</v>
      </c>
      <c r="AM18" s="47" t="str">
        <f t="shared" si="2"/>
        <v>+ 394%</v>
      </c>
      <c r="AN18" s="38">
        <f t="shared" si="3"/>
        <v>3.943396226415095</v>
      </c>
      <c r="AO18" s="43"/>
      <c r="AP18" s="34"/>
      <c r="AQ18" s="34">
        <f t="shared" si="4"/>
        <v>8.2000000000000011</v>
      </c>
      <c r="AR18" s="47" t="str">
        <f t="shared" si="5"/>
        <v>+ 77%</v>
      </c>
      <c r="AS18" s="38">
        <f t="shared" si="6"/>
        <v>0.77358490566037752</v>
      </c>
      <c r="AT18" s="34"/>
      <c r="AW18" s="31"/>
      <c r="AX18" s="31"/>
      <c r="AY18" s="32" t="s">
        <v>12</v>
      </c>
      <c r="AZ18" s="32" t="s">
        <v>21</v>
      </c>
      <c r="BA18" s="55">
        <v>9.8000000000000007</v>
      </c>
      <c r="BB18" s="34">
        <v>6</v>
      </c>
      <c r="BC18" s="65">
        <f t="shared" si="23"/>
        <v>0.40540540540540537</v>
      </c>
      <c r="BD18" s="34">
        <v>8.8000000000000007</v>
      </c>
      <c r="BE18" s="65">
        <f t="shared" si="24"/>
        <v>0.59459459459459463</v>
      </c>
      <c r="BF18" s="6"/>
      <c r="BG18" s="34"/>
      <c r="BH18" s="34">
        <f t="shared" si="25"/>
        <v>5</v>
      </c>
      <c r="BI18" s="47" t="str">
        <f t="shared" si="7"/>
        <v>+ 51%</v>
      </c>
      <c r="BJ18" s="38">
        <f t="shared" si="8"/>
        <v>0.51020408163265307</v>
      </c>
      <c r="BK18" s="43"/>
      <c r="BL18" s="34"/>
      <c r="BM18" s="34">
        <f t="shared" si="9"/>
        <v>-3.8000000000000007</v>
      </c>
      <c r="BN18" s="47" t="str">
        <f t="shared" si="10"/>
        <v>- 39%</v>
      </c>
      <c r="BO18" s="38">
        <f t="shared" si="11"/>
        <v>-0.38775510204081637</v>
      </c>
      <c r="BP18" s="34"/>
      <c r="BS18" s="31"/>
      <c r="BT18" s="31"/>
      <c r="BU18" s="32" t="s">
        <v>12</v>
      </c>
      <c r="BV18" s="32" t="s">
        <v>21</v>
      </c>
      <c r="BW18" s="55">
        <v>5.6</v>
      </c>
      <c r="BX18" s="34">
        <v>14.8</v>
      </c>
      <c r="BY18" s="65">
        <f t="shared" si="26"/>
        <v>0.5736434108527132</v>
      </c>
      <c r="BZ18" s="34">
        <v>11</v>
      </c>
      <c r="CA18" s="65">
        <f t="shared" si="27"/>
        <v>0.4263565891472868</v>
      </c>
      <c r="CB18" s="6"/>
      <c r="CC18" s="34"/>
      <c r="CD18" s="34">
        <f t="shared" si="28"/>
        <v>20.200000000000003</v>
      </c>
      <c r="CE18" s="47" t="str">
        <f t="shared" si="12"/>
        <v>+ 361%</v>
      </c>
      <c r="CF18" s="38">
        <f t="shared" si="13"/>
        <v>3.6071428571428581</v>
      </c>
      <c r="CG18" s="43"/>
      <c r="CH18" s="34"/>
      <c r="CI18" s="34">
        <f t="shared" si="29"/>
        <v>9.2000000000000011</v>
      </c>
      <c r="CJ18" s="47" t="str">
        <f t="shared" si="30"/>
        <v>+ 164%</v>
      </c>
      <c r="CK18" s="38">
        <f t="shared" si="31"/>
        <v>1.6428571428571432</v>
      </c>
      <c r="CL18" s="34"/>
    </row>
    <row r="19" spans="3:90" ht="11.45" customHeight="1" x14ac:dyDescent="0.15">
      <c r="E19" s="17" t="s">
        <v>11</v>
      </c>
      <c r="F19" s="17" t="s">
        <v>20</v>
      </c>
      <c r="G19" s="16" t="s">
        <v>8</v>
      </c>
      <c r="H19" s="16" t="s">
        <v>18</v>
      </c>
      <c r="I19" s="53">
        <v>631.80000000000018</v>
      </c>
      <c r="J19" s="13">
        <v>318.2</v>
      </c>
      <c r="K19" s="64">
        <f t="shared" si="14"/>
        <v>0.40055387713997986</v>
      </c>
      <c r="L19" s="13">
        <v>476.2</v>
      </c>
      <c r="M19" s="64">
        <f t="shared" si="15"/>
        <v>0.59944612286002019</v>
      </c>
      <c r="N19" s="6"/>
      <c r="O19" s="13"/>
      <c r="P19" s="13">
        <f t="shared" si="16"/>
        <v>162.5999999999998</v>
      </c>
      <c r="Q19" s="46" t="str">
        <f t="shared" si="0"/>
        <v>+ 26%</v>
      </c>
      <c r="R19" s="39">
        <f t="shared" si="1"/>
        <v>0.2573599240265903</v>
      </c>
      <c r="S19" s="19"/>
      <c r="T19" s="13"/>
      <c r="U19" s="13">
        <f t="shared" si="17"/>
        <v>-313.60000000000019</v>
      </c>
      <c r="V19" s="46" t="str">
        <f t="shared" si="18"/>
        <v>- 50%</v>
      </c>
      <c r="W19" s="39">
        <f t="shared" si="19"/>
        <v>-0.49635960747071872</v>
      </c>
      <c r="X19" s="13"/>
      <c r="AA19" s="17" t="s">
        <v>11</v>
      </c>
      <c r="AB19" s="17" t="s">
        <v>20</v>
      </c>
      <c r="AC19" s="16" t="s">
        <v>8</v>
      </c>
      <c r="AD19" s="16" t="s">
        <v>18</v>
      </c>
      <c r="AE19" s="53">
        <v>217.8</v>
      </c>
      <c r="AF19" s="13">
        <v>98.6</v>
      </c>
      <c r="AG19" s="64">
        <f t="shared" si="20"/>
        <v>0.32117263843648208</v>
      </c>
      <c r="AH19" s="13">
        <v>208.4</v>
      </c>
      <c r="AI19" s="64">
        <f t="shared" si="21"/>
        <v>0.67882736156351797</v>
      </c>
      <c r="AJ19" s="6"/>
      <c r="AK19" s="13"/>
      <c r="AL19" s="13">
        <f t="shared" si="22"/>
        <v>89.199999999999989</v>
      </c>
      <c r="AM19" s="46" t="str">
        <f t="shared" si="2"/>
        <v>+ 41%</v>
      </c>
      <c r="AN19" s="39">
        <f t="shared" si="3"/>
        <v>0.40955004591368221</v>
      </c>
      <c r="AO19" s="19"/>
      <c r="AP19" s="13"/>
      <c r="AQ19" s="13">
        <f t="shared" si="4"/>
        <v>-119.20000000000002</v>
      </c>
      <c r="AR19" s="46" t="str">
        <f t="shared" si="5"/>
        <v>- 55%</v>
      </c>
      <c r="AS19" s="39">
        <f t="shared" si="6"/>
        <v>-0.54729109274563825</v>
      </c>
      <c r="AT19" s="13"/>
      <c r="AW19" s="17" t="s">
        <v>11</v>
      </c>
      <c r="AX19" s="17" t="s">
        <v>20</v>
      </c>
      <c r="AY19" s="16" t="s">
        <v>8</v>
      </c>
      <c r="AZ19" s="16" t="s">
        <v>18</v>
      </c>
      <c r="BA19" s="53">
        <v>126.6</v>
      </c>
      <c r="BB19" s="13">
        <v>64.599999999999994</v>
      </c>
      <c r="BC19" s="64">
        <f t="shared" si="23"/>
        <v>0.45174825174825173</v>
      </c>
      <c r="BD19" s="13">
        <v>78.400000000000006</v>
      </c>
      <c r="BE19" s="64">
        <f t="shared" si="24"/>
        <v>0.54825174825174827</v>
      </c>
      <c r="BF19" s="6"/>
      <c r="BG19" s="13"/>
      <c r="BH19" s="13">
        <f t="shared" si="25"/>
        <v>16.400000000000006</v>
      </c>
      <c r="BI19" s="46" t="str">
        <f t="shared" si="7"/>
        <v>+ 13%</v>
      </c>
      <c r="BJ19" s="39">
        <f t="shared" si="8"/>
        <v>0.12954186413902058</v>
      </c>
      <c r="BK19" s="19"/>
      <c r="BL19" s="13"/>
      <c r="BM19" s="13">
        <f t="shared" si="9"/>
        <v>-62</v>
      </c>
      <c r="BN19" s="46" t="str">
        <f t="shared" si="10"/>
        <v>- 49%</v>
      </c>
      <c r="BO19" s="39">
        <f t="shared" si="11"/>
        <v>-0.48973143759873622</v>
      </c>
      <c r="BP19" s="13"/>
      <c r="BS19" s="17" t="s">
        <v>11</v>
      </c>
      <c r="BT19" s="17" t="s">
        <v>20</v>
      </c>
      <c r="BU19" s="16" t="s">
        <v>8</v>
      </c>
      <c r="BV19" s="16" t="s">
        <v>18</v>
      </c>
      <c r="BW19" s="53">
        <v>159.6</v>
      </c>
      <c r="BX19" s="13">
        <v>92.6</v>
      </c>
      <c r="BY19" s="64">
        <f t="shared" si="26"/>
        <v>0.47148676171079434</v>
      </c>
      <c r="BZ19" s="13">
        <v>103.8</v>
      </c>
      <c r="CA19" s="64">
        <f t="shared" si="27"/>
        <v>0.52851323828920571</v>
      </c>
      <c r="CB19" s="6"/>
      <c r="CC19" s="13"/>
      <c r="CD19" s="13">
        <f t="shared" si="28"/>
        <v>36.799999999999983</v>
      </c>
      <c r="CE19" s="46" t="str">
        <f t="shared" si="12"/>
        <v>+ 23%</v>
      </c>
      <c r="CF19" s="39">
        <f t="shared" si="13"/>
        <v>0.2305764411027568</v>
      </c>
      <c r="CG19" s="19"/>
      <c r="CH19" s="13"/>
      <c r="CI19" s="13">
        <f t="shared" si="29"/>
        <v>-67</v>
      </c>
      <c r="CJ19" s="46" t="str">
        <f t="shared" si="30"/>
        <v>- 42%</v>
      </c>
      <c r="CK19" s="39">
        <f t="shared" si="31"/>
        <v>-0.41979949874686717</v>
      </c>
      <c r="CL19" s="13"/>
    </row>
    <row r="20" spans="3:90" ht="11.45" customHeight="1" x14ac:dyDescent="0.15">
      <c r="E20" s="26"/>
      <c r="F20" s="26"/>
      <c r="G20" s="27" t="s">
        <v>9</v>
      </c>
      <c r="H20" s="27" t="s">
        <v>1</v>
      </c>
      <c r="I20" s="54">
        <v>93.4</v>
      </c>
      <c r="J20" s="29">
        <v>63.6</v>
      </c>
      <c r="K20" s="63">
        <f t="shared" si="14"/>
        <v>0.28367528991971458</v>
      </c>
      <c r="L20" s="29">
        <v>160.6</v>
      </c>
      <c r="M20" s="63">
        <f t="shared" si="15"/>
        <v>0.71632471008028542</v>
      </c>
      <c r="N20" s="6"/>
      <c r="O20" s="29"/>
      <c r="P20" s="29">
        <f t="shared" si="16"/>
        <v>130.79999999999998</v>
      </c>
      <c r="Q20" s="45" t="str">
        <f t="shared" si="0"/>
        <v>+ 140%</v>
      </c>
      <c r="R20" s="36">
        <f t="shared" si="1"/>
        <v>1.400428265524625</v>
      </c>
      <c r="S20" s="42"/>
      <c r="T20" s="29"/>
      <c r="U20" s="29">
        <f t="shared" si="17"/>
        <v>-29.800000000000004</v>
      </c>
      <c r="V20" s="45" t="str">
        <f t="shared" si="18"/>
        <v>- 32%</v>
      </c>
      <c r="W20" s="36">
        <f t="shared" si="19"/>
        <v>-0.31905781584582443</v>
      </c>
      <c r="X20" s="29"/>
      <c r="AA20" s="26"/>
      <c r="AB20" s="26"/>
      <c r="AC20" s="27" t="s">
        <v>9</v>
      </c>
      <c r="AD20" s="27" t="s">
        <v>1</v>
      </c>
      <c r="AE20" s="54">
        <v>14.4</v>
      </c>
      <c r="AF20" s="29">
        <v>12.8</v>
      </c>
      <c r="AG20" s="63">
        <f t="shared" si="20"/>
        <v>0.2318840579710145</v>
      </c>
      <c r="AH20" s="29">
        <v>42.4</v>
      </c>
      <c r="AI20" s="63">
        <f t="shared" si="21"/>
        <v>0.76811594202898548</v>
      </c>
      <c r="AJ20" s="6"/>
      <c r="AK20" s="29"/>
      <c r="AL20" s="29">
        <f t="shared" si="22"/>
        <v>40.800000000000004</v>
      </c>
      <c r="AM20" s="45" t="str">
        <f t="shared" si="2"/>
        <v>+ 283%</v>
      </c>
      <c r="AN20" s="36">
        <f t="shared" si="3"/>
        <v>2.8333333333333335</v>
      </c>
      <c r="AO20" s="42"/>
      <c r="AP20" s="29"/>
      <c r="AQ20" s="29">
        <f t="shared" si="4"/>
        <v>-1.5999999999999996</v>
      </c>
      <c r="AR20" s="45" t="str">
        <f t="shared" si="5"/>
        <v>- 11%</v>
      </c>
      <c r="AS20" s="36">
        <f t="shared" si="6"/>
        <v>-0.11111111111111108</v>
      </c>
      <c r="AT20" s="29"/>
      <c r="AW20" s="26"/>
      <c r="AX20" s="26"/>
      <c r="AY20" s="27" t="s">
        <v>9</v>
      </c>
      <c r="AZ20" s="27" t="s">
        <v>1</v>
      </c>
      <c r="BA20" s="54">
        <v>22.8</v>
      </c>
      <c r="BB20" s="29">
        <v>18</v>
      </c>
      <c r="BC20" s="63">
        <f t="shared" si="23"/>
        <v>0.38793103448275862</v>
      </c>
      <c r="BD20" s="29">
        <v>28.4</v>
      </c>
      <c r="BE20" s="63">
        <f t="shared" si="24"/>
        <v>0.61206896551724133</v>
      </c>
      <c r="BF20" s="6"/>
      <c r="BG20" s="29"/>
      <c r="BH20" s="29">
        <f t="shared" si="25"/>
        <v>23.599999999999998</v>
      </c>
      <c r="BI20" s="45" t="str">
        <f t="shared" si="7"/>
        <v>+ 104%</v>
      </c>
      <c r="BJ20" s="36">
        <f t="shared" si="8"/>
        <v>1.0350877192982455</v>
      </c>
      <c r="BK20" s="42"/>
      <c r="BL20" s="29"/>
      <c r="BM20" s="29">
        <f t="shared" si="9"/>
        <v>-4.8000000000000007</v>
      </c>
      <c r="BN20" s="45" t="str">
        <f t="shared" si="10"/>
        <v>- 21%</v>
      </c>
      <c r="BO20" s="36">
        <f t="shared" si="11"/>
        <v>-0.2105263157894737</v>
      </c>
      <c r="BP20" s="29"/>
      <c r="BS20" s="26"/>
      <c r="BT20" s="26"/>
      <c r="BU20" s="27" t="s">
        <v>9</v>
      </c>
      <c r="BV20" s="27" t="s">
        <v>1</v>
      </c>
      <c r="BW20" s="54">
        <v>29.8</v>
      </c>
      <c r="BX20" s="29">
        <v>16.399999999999999</v>
      </c>
      <c r="BY20" s="63">
        <f t="shared" si="26"/>
        <v>0.23428571428571426</v>
      </c>
      <c r="BZ20" s="29">
        <v>53.6</v>
      </c>
      <c r="CA20" s="63">
        <f t="shared" si="27"/>
        <v>0.76571428571428568</v>
      </c>
      <c r="CB20" s="6"/>
      <c r="CC20" s="29"/>
      <c r="CD20" s="29">
        <f t="shared" si="28"/>
        <v>40.200000000000003</v>
      </c>
      <c r="CE20" s="45" t="str">
        <f t="shared" si="12"/>
        <v>+ 135%</v>
      </c>
      <c r="CF20" s="36">
        <f t="shared" si="13"/>
        <v>1.3489932885906042</v>
      </c>
      <c r="CG20" s="42"/>
      <c r="CH20" s="29"/>
      <c r="CI20" s="29">
        <f t="shared" si="29"/>
        <v>-13.400000000000002</v>
      </c>
      <c r="CJ20" s="45" t="str">
        <f t="shared" si="30"/>
        <v>- 45%</v>
      </c>
      <c r="CK20" s="36">
        <f t="shared" si="31"/>
        <v>-0.44966442953020141</v>
      </c>
      <c r="CL20" s="29"/>
    </row>
    <row r="21" spans="3:90" ht="11.45" customHeight="1" x14ac:dyDescent="0.15">
      <c r="E21" s="20"/>
      <c r="F21" s="20"/>
      <c r="G21" s="21" t="s">
        <v>13</v>
      </c>
      <c r="H21" s="21" t="s">
        <v>2</v>
      </c>
      <c r="I21" s="56">
        <v>414.2</v>
      </c>
      <c r="J21" s="23">
        <v>494.2</v>
      </c>
      <c r="K21" s="66">
        <f t="shared" si="14"/>
        <v>0.8885293060050341</v>
      </c>
      <c r="L21" s="23">
        <v>62</v>
      </c>
      <c r="M21" s="66">
        <f t="shared" si="15"/>
        <v>0.11147069399496583</v>
      </c>
      <c r="N21" s="6"/>
      <c r="O21" s="23"/>
      <c r="P21" s="23">
        <f t="shared" si="16"/>
        <v>142.00000000000006</v>
      </c>
      <c r="Q21" s="48" t="str">
        <f t="shared" si="0"/>
        <v>+ 34%</v>
      </c>
      <c r="R21" s="41">
        <f t="shared" si="1"/>
        <v>0.34282955094157425</v>
      </c>
      <c r="S21" s="24"/>
      <c r="T21" s="23"/>
      <c r="U21" s="23">
        <f t="shared" si="17"/>
        <v>80</v>
      </c>
      <c r="V21" s="48" t="str">
        <f t="shared" si="18"/>
        <v>+ 19%</v>
      </c>
      <c r="W21" s="41">
        <f t="shared" si="19"/>
        <v>0.19314340898116852</v>
      </c>
      <c r="X21" s="23"/>
      <c r="AA21" s="20"/>
      <c r="AB21" s="20"/>
      <c r="AC21" s="21" t="s">
        <v>13</v>
      </c>
      <c r="AD21" s="21" t="s">
        <v>2</v>
      </c>
      <c r="AE21" s="56">
        <v>87</v>
      </c>
      <c r="AF21" s="23">
        <v>82.4</v>
      </c>
      <c r="AG21" s="66">
        <f t="shared" si="20"/>
        <v>0.79383429672447015</v>
      </c>
      <c r="AH21" s="23">
        <v>21.4</v>
      </c>
      <c r="AI21" s="66">
        <f t="shared" si="21"/>
        <v>0.20616570327552983</v>
      </c>
      <c r="AJ21" s="6"/>
      <c r="AK21" s="23"/>
      <c r="AL21" s="23">
        <f t="shared" si="22"/>
        <v>16.800000000000011</v>
      </c>
      <c r="AM21" s="48" t="str">
        <f t="shared" si="2"/>
        <v>+ 19%</v>
      </c>
      <c r="AN21" s="41">
        <f t="shared" si="3"/>
        <v>0.19310344827586221</v>
      </c>
      <c r="AO21" s="24"/>
      <c r="AP21" s="23"/>
      <c r="AQ21" s="23">
        <f t="shared" si="4"/>
        <v>-4.5999999999999943</v>
      </c>
      <c r="AR21" s="48" t="str">
        <f t="shared" si="5"/>
        <v>- 5%</v>
      </c>
      <c r="AS21" s="41">
        <f t="shared" si="6"/>
        <v>-5.2873563218390741E-2</v>
      </c>
      <c r="AT21" s="23"/>
      <c r="AW21" s="20"/>
      <c r="AX21" s="20"/>
      <c r="AY21" s="21" t="s">
        <v>13</v>
      </c>
      <c r="AZ21" s="21" t="s">
        <v>2</v>
      </c>
      <c r="BA21" s="56">
        <v>92</v>
      </c>
      <c r="BB21" s="23">
        <v>113.8</v>
      </c>
      <c r="BC21" s="66">
        <f t="shared" si="23"/>
        <v>0.88491446345256608</v>
      </c>
      <c r="BD21" s="23">
        <v>14.8</v>
      </c>
      <c r="BE21" s="66">
        <f t="shared" si="24"/>
        <v>0.11508553654743392</v>
      </c>
      <c r="BF21" s="6"/>
      <c r="BG21" s="23"/>
      <c r="BH21" s="23">
        <f t="shared" si="25"/>
        <v>36.599999999999994</v>
      </c>
      <c r="BI21" s="48" t="str">
        <f t="shared" si="7"/>
        <v>+ 40%</v>
      </c>
      <c r="BJ21" s="41">
        <f t="shared" si="8"/>
        <v>0.39782608695652166</v>
      </c>
      <c r="BK21" s="24"/>
      <c r="BL21" s="23"/>
      <c r="BM21" s="23">
        <f t="shared" si="9"/>
        <v>21.799999999999997</v>
      </c>
      <c r="BN21" s="48" t="str">
        <f t="shared" si="10"/>
        <v>+ 24%</v>
      </c>
      <c r="BO21" s="41">
        <f t="shared" si="11"/>
        <v>0.2369565217391304</v>
      </c>
      <c r="BP21" s="23"/>
      <c r="BS21" s="20"/>
      <c r="BT21" s="20"/>
      <c r="BU21" s="21" t="s">
        <v>13</v>
      </c>
      <c r="BV21" s="21" t="s">
        <v>2</v>
      </c>
      <c r="BW21" s="56">
        <v>119.2</v>
      </c>
      <c r="BX21" s="23">
        <v>161</v>
      </c>
      <c r="BY21" s="66">
        <f t="shared" si="26"/>
        <v>0.92105263157894735</v>
      </c>
      <c r="BZ21" s="23">
        <v>13.8</v>
      </c>
      <c r="CA21" s="66">
        <f t="shared" si="27"/>
        <v>7.8947368421052627E-2</v>
      </c>
      <c r="CB21" s="6"/>
      <c r="CC21" s="23"/>
      <c r="CD21" s="23">
        <f t="shared" si="28"/>
        <v>55.600000000000009</v>
      </c>
      <c r="CE21" s="48" t="str">
        <f t="shared" si="12"/>
        <v>+ 47%</v>
      </c>
      <c r="CF21" s="41">
        <f t="shared" si="13"/>
        <v>0.46644295302013428</v>
      </c>
      <c r="CG21" s="24"/>
      <c r="CH21" s="23"/>
      <c r="CI21" s="23">
        <f t="shared" si="29"/>
        <v>41.8</v>
      </c>
      <c r="CJ21" s="48" t="str">
        <f t="shared" si="30"/>
        <v>+ 35%</v>
      </c>
      <c r="CK21" s="41">
        <f t="shared" si="31"/>
        <v>0.35067114093959728</v>
      </c>
      <c r="CL21" s="23"/>
    </row>
    <row r="22" spans="3:90" ht="11.45" customHeight="1" x14ac:dyDescent="0.15">
      <c r="E22" s="26" t="s">
        <v>12</v>
      </c>
      <c r="F22" s="26" t="s">
        <v>21</v>
      </c>
      <c r="G22" s="27" t="s">
        <v>8</v>
      </c>
      <c r="H22" s="27" t="s">
        <v>18</v>
      </c>
      <c r="I22" s="54">
        <v>1838</v>
      </c>
      <c r="J22" s="29">
        <v>279</v>
      </c>
      <c r="K22" s="63">
        <f t="shared" si="14"/>
        <v>7.5720566682950657E-2</v>
      </c>
      <c r="L22" s="29">
        <v>3405.6</v>
      </c>
      <c r="M22" s="63">
        <f t="shared" si="15"/>
        <v>0.92427943331704931</v>
      </c>
      <c r="N22" s="6"/>
      <c r="O22" s="29"/>
      <c r="P22" s="29">
        <f t="shared" si="16"/>
        <v>1846.6</v>
      </c>
      <c r="Q22" s="45" t="str">
        <f t="shared" si="0"/>
        <v>+ 100%</v>
      </c>
      <c r="R22" s="40">
        <f t="shared" si="1"/>
        <v>1.0046789989118607</v>
      </c>
      <c r="S22" s="42"/>
      <c r="T22" s="29"/>
      <c r="U22" s="29">
        <f t="shared" si="17"/>
        <v>-1559</v>
      </c>
      <c r="V22" s="45" t="str">
        <f t="shared" si="18"/>
        <v>- 85%</v>
      </c>
      <c r="W22" s="40">
        <f t="shared" si="19"/>
        <v>-0.84820457018498363</v>
      </c>
      <c r="X22" s="29"/>
      <c r="AA22" s="26" t="s">
        <v>12</v>
      </c>
      <c r="AB22" s="26" t="s">
        <v>21</v>
      </c>
      <c r="AC22" s="27" t="s">
        <v>8</v>
      </c>
      <c r="AD22" s="27" t="s">
        <v>18</v>
      </c>
      <c r="AE22" s="54">
        <v>597.79999999999995</v>
      </c>
      <c r="AF22" s="29">
        <v>121.8</v>
      </c>
      <c r="AG22" s="63">
        <f t="shared" si="20"/>
        <v>0.11765842349304481</v>
      </c>
      <c r="AH22" s="29">
        <v>913.4</v>
      </c>
      <c r="AI22" s="63">
        <f t="shared" si="21"/>
        <v>0.88234157650695511</v>
      </c>
      <c r="AJ22" s="6"/>
      <c r="AK22" s="29"/>
      <c r="AL22" s="29">
        <f t="shared" si="22"/>
        <v>437.40000000000009</v>
      </c>
      <c r="AM22" s="45" t="str">
        <f t="shared" si="2"/>
        <v>+ 73%</v>
      </c>
      <c r="AN22" s="40">
        <f t="shared" si="3"/>
        <v>0.73168283706925419</v>
      </c>
      <c r="AO22" s="42"/>
      <c r="AP22" s="29"/>
      <c r="AQ22" s="29">
        <f t="shared" si="4"/>
        <v>-475.99999999999994</v>
      </c>
      <c r="AR22" s="45" t="str">
        <f t="shared" si="5"/>
        <v>- 80%</v>
      </c>
      <c r="AS22" s="40">
        <f t="shared" si="6"/>
        <v>-0.79625292740046838</v>
      </c>
      <c r="AT22" s="29"/>
      <c r="AW22" s="26" t="s">
        <v>12</v>
      </c>
      <c r="AX22" s="26" t="s">
        <v>21</v>
      </c>
      <c r="AY22" s="27" t="s">
        <v>8</v>
      </c>
      <c r="AZ22" s="27" t="s">
        <v>18</v>
      </c>
      <c r="BA22" s="54">
        <v>386.8</v>
      </c>
      <c r="BB22" s="29">
        <v>49.6</v>
      </c>
      <c r="BC22" s="63">
        <f t="shared" si="23"/>
        <v>7.1100917431192664E-2</v>
      </c>
      <c r="BD22" s="29">
        <v>648</v>
      </c>
      <c r="BE22" s="63">
        <f t="shared" si="24"/>
        <v>0.92889908256880727</v>
      </c>
      <c r="BF22" s="6"/>
      <c r="BG22" s="29"/>
      <c r="BH22" s="29">
        <f t="shared" si="25"/>
        <v>310.8</v>
      </c>
      <c r="BI22" s="45" t="str">
        <f t="shared" si="7"/>
        <v>+ 80%</v>
      </c>
      <c r="BJ22" s="40">
        <f t="shared" si="8"/>
        <v>0.80351602895553254</v>
      </c>
      <c r="BK22" s="42"/>
      <c r="BL22" s="29"/>
      <c r="BM22" s="29">
        <f t="shared" si="9"/>
        <v>-337.2</v>
      </c>
      <c r="BN22" s="45" t="str">
        <f t="shared" si="10"/>
        <v>- 87%</v>
      </c>
      <c r="BO22" s="40">
        <f t="shared" si="11"/>
        <v>-0.87176835573940015</v>
      </c>
      <c r="BP22" s="29"/>
      <c r="BS22" s="26" t="s">
        <v>12</v>
      </c>
      <c r="BT22" s="26" t="s">
        <v>21</v>
      </c>
      <c r="BU22" s="27" t="s">
        <v>8</v>
      </c>
      <c r="BV22" s="27" t="s">
        <v>18</v>
      </c>
      <c r="BW22" s="54">
        <v>458.8</v>
      </c>
      <c r="BX22" s="29">
        <v>54.4</v>
      </c>
      <c r="BY22" s="63">
        <f t="shared" si="26"/>
        <v>4.7904191616766463E-2</v>
      </c>
      <c r="BZ22" s="29">
        <v>1081.2</v>
      </c>
      <c r="CA22" s="63">
        <f t="shared" si="27"/>
        <v>0.95209580838323349</v>
      </c>
      <c r="CB22" s="6"/>
      <c r="CC22" s="29"/>
      <c r="CD22" s="29">
        <f t="shared" si="28"/>
        <v>676.80000000000018</v>
      </c>
      <c r="CE22" s="45" t="str">
        <f t="shared" si="12"/>
        <v>+ 148%</v>
      </c>
      <c r="CF22" s="40">
        <f t="shared" si="13"/>
        <v>1.4751525719267657</v>
      </c>
      <c r="CG22" s="42"/>
      <c r="CH22" s="29"/>
      <c r="CI22" s="29">
        <f t="shared" si="29"/>
        <v>-404.40000000000003</v>
      </c>
      <c r="CJ22" s="45" t="str">
        <f t="shared" si="30"/>
        <v>- 88%</v>
      </c>
      <c r="CK22" s="40">
        <f t="shared" si="31"/>
        <v>-0.88142981691368794</v>
      </c>
      <c r="CL22" s="29"/>
    </row>
    <row r="23" spans="3:90" ht="11.45" customHeight="1" x14ac:dyDescent="0.15">
      <c r="E23" s="17"/>
      <c r="F23" s="17"/>
      <c r="G23" s="16" t="s">
        <v>9</v>
      </c>
      <c r="H23" s="16" t="s">
        <v>1</v>
      </c>
      <c r="I23" s="53">
        <v>148.79999999999998</v>
      </c>
      <c r="J23" s="13">
        <v>59</v>
      </c>
      <c r="K23" s="64">
        <f t="shared" si="14"/>
        <v>8.0141265960336855E-2</v>
      </c>
      <c r="L23" s="13">
        <v>677.2</v>
      </c>
      <c r="M23" s="64">
        <f t="shared" si="15"/>
        <v>0.91985873403966312</v>
      </c>
      <c r="N23" s="6"/>
      <c r="O23" s="13"/>
      <c r="P23" s="13">
        <f t="shared" si="16"/>
        <v>587.40000000000009</v>
      </c>
      <c r="Q23" s="46" t="str">
        <f t="shared" si="0"/>
        <v>+ 395%</v>
      </c>
      <c r="R23" s="37">
        <f t="shared" si="1"/>
        <v>3.9475806451612914</v>
      </c>
      <c r="S23" s="19"/>
      <c r="T23" s="13"/>
      <c r="U23" s="13">
        <f t="shared" si="17"/>
        <v>-89.799999999999983</v>
      </c>
      <c r="V23" s="46" t="str">
        <f t="shared" si="18"/>
        <v>- 60%</v>
      </c>
      <c r="W23" s="37">
        <f t="shared" si="19"/>
        <v>-0.60349462365591389</v>
      </c>
      <c r="X23" s="13"/>
      <c r="AA23" s="17"/>
      <c r="AB23" s="17"/>
      <c r="AC23" s="16" t="s">
        <v>9</v>
      </c>
      <c r="AD23" s="16" t="s">
        <v>1</v>
      </c>
      <c r="AE23" s="53">
        <v>29.6</v>
      </c>
      <c r="AF23" s="13">
        <v>12.2</v>
      </c>
      <c r="AG23" s="64">
        <f t="shared" si="20"/>
        <v>8.0581241743725232E-2</v>
      </c>
      <c r="AH23" s="13">
        <v>139.19999999999999</v>
      </c>
      <c r="AI23" s="64">
        <f t="shared" si="21"/>
        <v>0.91941875825627484</v>
      </c>
      <c r="AJ23" s="6"/>
      <c r="AK23" s="13"/>
      <c r="AL23" s="13">
        <f t="shared" si="22"/>
        <v>121.79999999999998</v>
      </c>
      <c r="AM23" s="46" t="str">
        <f t="shared" si="2"/>
        <v>+ 411%</v>
      </c>
      <c r="AN23" s="37">
        <f t="shared" si="3"/>
        <v>4.114864864864864</v>
      </c>
      <c r="AO23" s="19"/>
      <c r="AP23" s="13"/>
      <c r="AQ23" s="13">
        <f t="shared" si="4"/>
        <v>-17.400000000000002</v>
      </c>
      <c r="AR23" s="46" t="str">
        <f t="shared" si="5"/>
        <v>- 59%</v>
      </c>
      <c r="AS23" s="37">
        <f t="shared" si="6"/>
        <v>-0.58783783783783783</v>
      </c>
      <c r="AT23" s="13"/>
      <c r="AW23" s="17"/>
      <c r="AX23" s="17"/>
      <c r="AY23" s="16" t="s">
        <v>9</v>
      </c>
      <c r="AZ23" s="16" t="s">
        <v>1</v>
      </c>
      <c r="BA23" s="53">
        <v>29.8</v>
      </c>
      <c r="BB23" s="13">
        <v>14</v>
      </c>
      <c r="BC23" s="64">
        <f t="shared" si="23"/>
        <v>0.11075949367088607</v>
      </c>
      <c r="BD23" s="13">
        <v>112.4</v>
      </c>
      <c r="BE23" s="64">
        <f t="shared" si="24"/>
        <v>0.88924050632911389</v>
      </c>
      <c r="BF23" s="6"/>
      <c r="BG23" s="13"/>
      <c r="BH23" s="13">
        <f t="shared" si="25"/>
        <v>96.600000000000009</v>
      </c>
      <c r="BI23" s="46" t="str">
        <f t="shared" si="7"/>
        <v>+ 324%</v>
      </c>
      <c r="BJ23" s="37">
        <f t="shared" si="8"/>
        <v>3.2416107382550337</v>
      </c>
      <c r="BK23" s="19"/>
      <c r="BL23" s="13"/>
      <c r="BM23" s="13">
        <f t="shared" si="9"/>
        <v>-15.8</v>
      </c>
      <c r="BN23" s="46" t="str">
        <f t="shared" si="10"/>
        <v>- 53%</v>
      </c>
      <c r="BO23" s="37">
        <f t="shared" si="11"/>
        <v>-0.53020134228187921</v>
      </c>
      <c r="BP23" s="13"/>
      <c r="BS23" s="17"/>
      <c r="BT23" s="17"/>
      <c r="BU23" s="16" t="s">
        <v>9</v>
      </c>
      <c r="BV23" s="16" t="s">
        <v>1</v>
      </c>
      <c r="BW23" s="53">
        <v>47.6</v>
      </c>
      <c r="BX23" s="13">
        <v>18.600000000000001</v>
      </c>
      <c r="BY23" s="64">
        <f t="shared" si="26"/>
        <v>6.961077844311378E-2</v>
      </c>
      <c r="BZ23" s="13">
        <v>248.6</v>
      </c>
      <c r="CA23" s="64">
        <f t="shared" si="27"/>
        <v>0.93038922155688619</v>
      </c>
      <c r="CB23" s="6"/>
      <c r="CC23" s="13"/>
      <c r="CD23" s="13">
        <f t="shared" si="28"/>
        <v>219.6</v>
      </c>
      <c r="CE23" s="46" t="str">
        <f t="shared" si="12"/>
        <v>+ 461%</v>
      </c>
      <c r="CF23" s="37">
        <f t="shared" si="13"/>
        <v>4.6134453781512601</v>
      </c>
      <c r="CG23" s="19"/>
      <c r="CH23" s="13"/>
      <c r="CI23" s="13">
        <f t="shared" si="29"/>
        <v>-29</v>
      </c>
      <c r="CJ23" s="46" t="str">
        <f t="shared" si="30"/>
        <v>- 61%</v>
      </c>
      <c r="CK23" s="37">
        <f t="shared" si="31"/>
        <v>-0.60924369747899154</v>
      </c>
      <c r="CL23" s="13"/>
    </row>
    <row r="24" spans="3:90" ht="11.45" customHeight="1" x14ac:dyDescent="0.15">
      <c r="E24" s="26"/>
      <c r="F24" s="26"/>
      <c r="G24" s="27" t="s">
        <v>10</v>
      </c>
      <c r="H24" s="27" t="s">
        <v>19</v>
      </c>
      <c r="I24" s="54">
        <v>41.20000000000001</v>
      </c>
      <c r="J24" s="29">
        <v>57.2</v>
      </c>
      <c r="K24" s="63">
        <f t="shared" si="14"/>
        <v>0.48474576271186443</v>
      </c>
      <c r="L24" s="29">
        <v>60.8</v>
      </c>
      <c r="M24" s="63">
        <f t="shared" si="15"/>
        <v>0.51525423728813557</v>
      </c>
      <c r="N24" s="6"/>
      <c r="O24" s="29"/>
      <c r="P24" s="29">
        <f t="shared" si="16"/>
        <v>76.799999999999983</v>
      </c>
      <c r="Q24" s="45" t="str">
        <f t="shared" si="0"/>
        <v>+ 186%</v>
      </c>
      <c r="R24" s="36">
        <f t="shared" si="1"/>
        <v>1.8640776699029118</v>
      </c>
      <c r="S24" s="42"/>
      <c r="T24" s="29"/>
      <c r="U24" s="29">
        <f t="shared" si="17"/>
        <v>15.999999999999993</v>
      </c>
      <c r="V24" s="45" t="str">
        <f t="shared" si="18"/>
        <v>+ 39%</v>
      </c>
      <c r="W24" s="36">
        <f t="shared" si="19"/>
        <v>0.38834951456310651</v>
      </c>
      <c r="X24" s="29"/>
      <c r="AA24" s="26"/>
      <c r="AB24" s="26"/>
      <c r="AC24" s="27" t="s">
        <v>10</v>
      </c>
      <c r="AD24" s="27" t="s">
        <v>19</v>
      </c>
      <c r="AE24" s="54">
        <v>4.5999999999999996</v>
      </c>
      <c r="AF24" s="29">
        <v>14.2</v>
      </c>
      <c r="AG24" s="63">
        <f t="shared" si="20"/>
        <v>0.6339285714285714</v>
      </c>
      <c r="AH24" s="29">
        <v>8.1999999999999993</v>
      </c>
      <c r="AI24" s="63">
        <f t="shared" si="21"/>
        <v>0.36607142857142855</v>
      </c>
      <c r="AJ24" s="6"/>
      <c r="AK24" s="29"/>
      <c r="AL24" s="29">
        <f t="shared" si="22"/>
        <v>17.799999999999997</v>
      </c>
      <c r="AM24" s="45" t="str">
        <f t="shared" si="2"/>
        <v>+ 387%</v>
      </c>
      <c r="AN24" s="36">
        <f t="shared" si="3"/>
        <v>3.8695652173913042</v>
      </c>
      <c r="AO24" s="42"/>
      <c r="AP24" s="29"/>
      <c r="AQ24" s="29">
        <f t="shared" si="4"/>
        <v>9.6</v>
      </c>
      <c r="AR24" s="45" t="str">
        <f t="shared" si="5"/>
        <v>+ 209%</v>
      </c>
      <c r="AS24" s="36">
        <f t="shared" si="6"/>
        <v>2.0869565217391304</v>
      </c>
      <c r="AT24" s="29"/>
      <c r="AW24" s="26"/>
      <c r="AX24" s="26"/>
      <c r="AY24" s="27" t="s">
        <v>10</v>
      </c>
      <c r="AZ24" s="27" t="s">
        <v>19</v>
      </c>
      <c r="BA24" s="54">
        <v>9.8000000000000007</v>
      </c>
      <c r="BB24" s="29">
        <v>9</v>
      </c>
      <c r="BC24" s="63">
        <f t="shared" si="23"/>
        <v>0.43689320388349512</v>
      </c>
      <c r="BD24" s="29">
        <v>11.6</v>
      </c>
      <c r="BE24" s="63">
        <f t="shared" si="24"/>
        <v>0.56310679611650483</v>
      </c>
      <c r="BF24" s="6"/>
      <c r="BG24" s="29"/>
      <c r="BH24" s="29">
        <f t="shared" si="25"/>
        <v>10.8</v>
      </c>
      <c r="BI24" s="45" t="str">
        <f t="shared" si="7"/>
        <v>+ 110%</v>
      </c>
      <c r="BJ24" s="36">
        <f t="shared" si="8"/>
        <v>1.1020408163265305</v>
      </c>
      <c r="BK24" s="42"/>
      <c r="BL24" s="29"/>
      <c r="BM24" s="29">
        <f t="shared" si="9"/>
        <v>-0.80000000000000071</v>
      </c>
      <c r="BN24" s="45" t="str">
        <f t="shared" si="10"/>
        <v>- 8%</v>
      </c>
      <c r="BO24" s="36">
        <f t="shared" si="11"/>
        <v>-8.1632653061224553E-2</v>
      </c>
      <c r="BP24" s="29"/>
      <c r="BS24" s="26"/>
      <c r="BT24" s="26"/>
      <c r="BU24" s="27" t="s">
        <v>10</v>
      </c>
      <c r="BV24" s="27" t="s">
        <v>19</v>
      </c>
      <c r="BW24" s="54">
        <v>16.8</v>
      </c>
      <c r="BX24" s="29">
        <v>23.2</v>
      </c>
      <c r="BY24" s="63">
        <f t="shared" si="26"/>
        <v>0.44274809160305345</v>
      </c>
      <c r="BZ24" s="29">
        <v>29.2</v>
      </c>
      <c r="CA24" s="63">
        <f t="shared" si="27"/>
        <v>0.5572519083969466</v>
      </c>
      <c r="CB24" s="6"/>
      <c r="CC24" s="29"/>
      <c r="CD24" s="29">
        <f t="shared" si="28"/>
        <v>35.599999999999994</v>
      </c>
      <c r="CE24" s="45" t="str">
        <f t="shared" si="12"/>
        <v>+ 212%</v>
      </c>
      <c r="CF24" s="36">
        <f t="shared" si="13"/>
        <v>2.1190476190476186</v>
      </c>
      <c r="CG24" s="42"/>
      <c r="CH24" s="29"/>
      <c r="CI24" s="29">
        <f t="shared" si="29"/>
        <v>6.3999999999999986</v>
      </c>
      <c r="CJ24" s="45" t="str">
        <f t="shared" si="30"/>
        <v>+ 38%</v>
      </c>
      <c r="CK24" s="36">
        <f t="shared" si="31"/>
        <v>0.38095238095238088</v>
      </c>
      <c r="CL24" s="29"/>
    </row>
    <row r="25" spans="3:90" ht="11.45" customHeight="1" x14ac:dyDescent="0.15">
      <c r="E25" s="20"/>
      <c r="F25" s="20"/>
      <c r="G25" s="21" t="s">
        <v>13</v>
      </c>
      <c r="H25" s="21" t="s">
        <v>2</v>
      </c>
      <c r="I25" s="56">
        <v>857.2</v>
      </c>
      <c r="J25" s="23">
        <v>610.79999999999995</v>
      </c>
      <c r="K25" s="66">
        <f t="shared" si="14"/>
        <v>0.42211472011057355</v>
      </c>
      <c r="L25" s="23">
        <v>836.2</v>
      </c>
      <c r="M25" s="66">
        <f t="shared" si="15"/>
        <v>0.5778852798894264</v>
      </c>
      <c r="N25" s="6"/>
      <c r="O25" s="23"/>
      <c r="P25" s="23">
        <f t="shared" si="16"/>
        <v>589.79999999999995</v>
      </c>
      <c r="Q25" s="48" t="str">
        <f t="shared" si="0"/>
        <v>+ 69%</v>
      </c>
      <c r="R25" s="41">
        <f t="shared" si="1"/>
        <v>0.68805412972468494</v>
      </c>
      <c r="S25" s="24"/>
      <c r="T25" s="23"/>
      <c r="U25" s="23">
        <f t="shared" si="17"/>
        <v>-246.40000000000009</v>
      </c>
      <c r="V25" s="48" t="str">
        <f t="shared" si="18"/>
        <v>- 29%</v>
      </c>
      <c r="W25" s="41">
        <f t="shared" si="19"/>
        <v>-0.28744750349976678</v>
      </c>
      <c r="X25" s="23"/>
      <c r="AA25" s="20"/>
      <c r="AB25" s="20"/>
      <c r="AC25" s="21" t="s">
        <v>13</v>
      </c>
      <c r="AD25" s="21" t="s">
        <v>2</v>
      </c>
      <c r="AE25" s="56">
        <v>207.2</v>
      </c>
      <c r="AF25" s="23">
        <v>127</v>
      </c>
      <c r="AG25" s="66">
        <f t="shared" si="20"/>
        <v>0.391733497840839</v>
      </c>
      <c r="AH25" s="23">
        <v>197.2</v>
      </c>
      <c r="AI25" s="66">
        <f t="shared" si="21"/>
        <v>0.608266502159161</v>
      </c>
      <c r="AJ25" s="6"/>
      <c r="AK25" s="23"/>
      <c r="AL25" s="23">
        <f t="shared" si="22"/>
        <v>117</v>
      </c>
      <c r="AM25" s="48" t="str">
        <f t="shared" si="2"/>
        <v>+ 56%</v>
      </c>
      <c r="AN25" s="41">
        <f t="shared" si="3"/>
        <v>0.56467181467181471</v>
      </c>
      <c r="AO25" s="24"/>
      <c r="AP25" s="23"/>
      <c r="AQ25" s="23">
        <f t="shared" si="4"/>
        <v>-80.199999999999989</v>
      </c>
      <c r="AR25" s="48" t="str">
        <f t="shared" si="5"/>
        <v>- 39%</v>
      </c>
      <c r="AS25" s="41">
        <f t="shared" si="6"/>
        <v>-0.38706563706563701</v>
      </c>
      <c r="AT25" s="23"/>
      <c r="AW25" s="20"/>
      <c r="AX25" s="20"/>
      <c r="AY25" s="21" t="s">
        <v>13</v>
      </c>
      <c r="AZ25" s="21" t="s">
        <v>2</v>
      </c>
      <c r="BA25" s="56">
        <v>169.4</v>
      </c>
      <c r="BB25" s="23">
        <v>127.6</v>
      </c>
      <c r="BC25" s="66">
        <f t="shared" si="23"/>
        <v>0.44305555555555554</v>
      </c>
      <c r="BD25" s="23">
        <v>160.4</v>
      </c>
      <c r="BE25" s="66">
        <f t="shared" si="24"/>
        <v>0.55694444444444446</v>
      </c>
      <c r="BF25" s="6"/>
      <c r="BG25" s="23"/>
      <c r="BH25" s="23">
        <f t="shared" si="25"/>
        <v>118.6</v>
      </c>
      <c r="BI25" s="48" t="str">
        <f t="shared" si="7"/>
        <v>+ 70%</v>
      </c>
      <c r="BJ25" s="41">
        <f t="shared" si="8"/>
        <v>0.70011806375442731</v>
      </c>
      <c r="BK25" s="24"/>
      <c r="BL25" s="23"/>
      <c r="BM25" s="23">
        <f t="shared" si="9"/>
        <v>-41.800000000000011</v>
      </c>
      <c r="BN25" s="48" t="str">
        <f t="shared" si="10"/>
        <v>- 25%</v>
      </c>
      <c r="BO25" s="41">
        <f t="shared" si="11"/>
        <v>-0.24675324675324681</v>
      </c>
      <c r="BP25" s="23"/>
      <c r="BS25" s="20"/>
      <c r="BT25" s="20"/>
      <c r="BU25" s="21" t="s">
        <v>13</v>
      </c>
      <c r="BV25" s="21" t="s">
        <v>2</v>
      </c>
      <c r="BW25" s="56">
        <v>264.8</v>
      </c>
      <c r="BX25" s="23">
        <v>201.6</v>
      </c>
      <c r="BY25" s="66">
        <f t="shared" si="26"/>
        <v>0.41721854304635758</v>
      </c>
      <c r="BZ25" s="23">
        <v>281.60000000000002</v>
      </c>
      <c r="CA25" s="66">
        <f t="shared" si="27"/>
        <v>0.58278145695364236</v>
      </c>
      <c r="CB25" s="6"/>
      <c r="CC25" s="23"/>
      <c r="CD25" s="23">
        <f t="shared" si="28"/>
        <v>218.40000000000003</v>
      </c>
      <c r="CE25" s="48" t="str">
        <f t="shared" si="12"/>
        <v>+ 82%</v>
      </c>
      <c r="CF25" s="41">
        <f t="shared" si="13"/>
        <v>0.82477341389728109</v>
      </c>
      <c r="CG25" s="24"/>
      <c r="CH25" s="23"/>
      <c r="CI25" s="23">
        <f t="shared" si="29"/>
        <v>-63.200000000000017</v>
      </c>
      <c r="CJ25" s="48" t="str">
        <f t="shared" si="30"/>
        <v>- 24%</v>
      </c>
      <c r="CK25" s="41">
        <f t="shared" si="31"/>
        <v>-0.2386706948640484</v>
      </c>
      <c r="CL25" s="23"/>
    </row>
    <row r="26" spans="3:90" ht="11.45" customHeight="1" x14ac:dyDescent="0.15">
      <c r="E26" s="26" t="s">
        <v>13</v>
      </c>
      <c r="F26" s="26" t="s">
        <v>2</v>
      </c>
      <c r="G26" s="27" t="s">
        <v>7</v>
      </c>
      <c r="H26" s="27" t="s">
        <v>0</v>
      </c>
      <c r="I26" s="54">
        <v>355.6</v>
      </c>
      <c r="J26" s="29">
        <v>167.8</v>
      </c>
      <c r="K26" s="63">
        <f t="shared" si="14"/>
        <v>0.29573493126542122</v>
      </c>
      <c r="L26" s="29">
        <v>399.6</v>
      </c>
      <c r="M26" s="63">
        <f t="shared" si="15"/>
        <v>0.70426506873457873</v>
      </c>
      <c r="N26" s="6"/>
      <c r="O26" s="29"/>
      <c r="P26" s="29">
        <f t="shared" si="16"/>
        <v>211.80000000000007</v>
      </c>
      <c r="Q26" s="45" t="str">
        <f t="shared" si="0"/>
        <v>+ 60%</v>
      </c>
      <c r="R26" s="40">
        <f t="shared" si="1"/>
        <v>0.59561304836895401</v>
      </c>
      <c r="S26" s="42"/>
      <c r="T26" s="29"/>
      <c r="U26" s="29">
        <f t="shared" si="17"/>
        <v>-187.8</v>
      </c>
      <c r="V26" s="45" t="str">
        <f t="shared" si="18"/>
        <v>- 53%</v>
      </c>
      <c r="W26" s="40">
        <f t="shared" si="19"/>
        <v>-0.52812148481439825</v>
      </c>
      <c r="X26" s="29"/>
      <c r="AA26" s="26" t="s">
        <v>13</v>
      </c>
      <c r="AB26" s="26" t="s">
        <v>2</v>
      </c>
      <c r="AC26" s="27" t="s">
        <v>7</v>
      </c>
      <c r="AD26" s="27" t="s">
        <v>0</v>
      </c>
      <c r="AE26" s="54">
        <v>101.4</v>
      </c>
      <c r="AF26" s="29">
        <v>41.800000000000004</v>
      </c>
      <c r="AG26" s="63">
        <f t="shared" si="20"/>
        <v>0.25302663438256656</v>
      </c>
      <c r="AH26" s="29">
        <v>123.4</v>
      </c>
      <c r="AI26" s="63">
        <f t="shared" si="21"/>
        <v>0.74697336561743333</v>
      </c>
      <c r="AJ26" s="6"/>
      <c r="AK26" s="29"/>
      <c r="AL26" s="29">
        <f t="shared" si="22"/>
        <v>63.800000000000011</v>
      </c>
      <c r="AM26" s="45" t="str">
        <f t="shared" si="2"/>
        <v>+ 63%</v>
      </c>
      <c r="AN26" s="40">
        <f t="shared" si="3"/>
        <v>0.62919132149901391</v>
      </c>
      <c r="AO26" s="42"/>
      <c r="AP26" s="29"/>
      <c r="AQ26" s="29">
        <f t="shared" si="4"/>
        <v>-59.6</v>
      </c>
      <c r="AR26" s="45" t="str">
        <f t="shared" si="5"/>
        <v>- 59%</v>
      </c>
      <c r="AS26" s="40">
        <f t="shared" si="6"/>
        <v>-0.58777120315581854</v>
      </c>
      <c r="AT26" s="29"/>
      <c r="AW26" s="26" t="s">
        <v>13</v>
      </c>
      <c r="AX26" s="26" t="s">
        <v>2</v>
      </c>
      <c r="AY26" s="27" t="s">
        <v>7</v>
      </c>
      <c r="AZ26" s="27" t="s">
        <v>0</v>
      </c>
      <c r="BA26" s="54">
        <v>68.8</v>
      </c>
      <c r="BB26" s="29">
        <v>46.4</v>
      </c>
      <c r="BC26" s="63">
        <f t="shared" si="23"/>
        <v>0.38731218697829711</v>
      </c>
      <c r="BD26" s="29">
        <v>73.400000000000006</v>
      </c>
      <c r="BE26" s="63">
        <f t="shared" si="24"/>
        <v>0.61268781302170283</v>
      </c>
      <c r="BF26" s="6"/>
      <c r="BG26" s="29"/>
      <c r="BH26" s="29">
        <f t="shared" si="25"/>
        <v>51.000000000000014</v>
      </c>
      <c r="BI26" s="45" t="str">
        <f t="shared" si="7"/>
        <v>+ 74%</v>
      </c>
      <c r="BJ26" s="40">
        <f t="shared" si="8"/>
        <v>0.74127906976744207</v>
      </c>
      <c r="BK26" s="42"/>
      <c r="BL26" s="29"/>
      <c r="BM26" s="29">
        <f t="shared" si="9"/>
        <v>-22.4</v>
      </c>
      <c r="BN26" s="45" t="str">
        <f t="shared" si="10"/>
        <v>- 33%</v>
      </c>
      <c r="BO26" s="40">
        <f t="shared" si="11"/>
        <v>-0.32558139534883718</v>
      </c>
      <c r="BP26" s="29"/>
      <c r="BS26" s="26" t="s">
        <v>13</v>
      </c>
      <c r="BT26" s="26" t="s">
        <v>2</v>
      </c>
      <c r="BU26" s="27" t="s">
        <v>7</v>
      </c>
      <c r="BV26" s="27" t="s">
        <v>0</v>
      </c>
      <c r="BW26" s="54">
        <v>101.8</v>
      </c>
      <c r="BX26" s="29">
        <v>39.4</v>
      </c>
      <c r="BY26" s="63">
        <f t="shared" si="26"/>
        <v>0.26058201058201058</v>
      </c>
      <c r="BZ26" s="29">
        <v>111.8</v>
      </c>
      <c r="CA26" s="63">
        <f t="shared" si="27"/>
        <v>0.73941798941798942</v>
      </c>
      <c r="CB26" s="6"/>
      <c r="CC26" s="29"/>
      <c r="CD26" s="29">
        <f t="shared" si="28"/>
        <v>49.399999999999991</v>
      </c>
      <c r="CE26" s="45" t="str">
        <f t="shared" si="12"/>
        <v>+ 49%</v>
      </c>
      <c r="CF26" s="40">
        <f t="shared" si="13"/>
        <v>0.48526522593320226</v>
      </c>
      <c r="CG26" s="42"/>
      <c r="CH26" s="29"/>
      <c r="CI26" s="29">
        <f t="shared" si="29"/>
        <v>-62.4</v>
      </c>
      <c r="CJ26" s="45" t="str">
        <f t="shared" si="30"/>
        <v>- 61%</v>
      </c>
      <c r="CK26" s="40">
        <f t="shared" si="31"/>
        <v>-0.61296660117878188</v>
      </c>
      <c r="CL26" s="29"/>
    </row>
    <row r="27" spans="3:90" ht="11.45" customHeight="1" x14ac:dyDescent="0.15">
      <c r="E27" s="17"/>
      <c r="F27" s="17"/>
      <c r="G27" s="16" t="s">
        <v>11</v>
      </c>
      <c r="H27" s="16" t="s">
        <v>20</v>
      </c>
      <c r="I27" s="53">
        <v>569.80000000000007</v>
      </c>
      <c r="J27" s="13">
        <v>474.6</v>
      </c>
      <c r="K27" s="64">
        <f t="shared" si="14"/>
        <v>0.86605839416058394</v>
      </c>
      <c r="L27" s="13">
        <v>73.400000000000006</v>
      </c>
      <c r="M27" s="64">
        <f t="shared" si="15"/>
        <v>0.13394160583941606</v>
      </c>
      <c r="N27" s="6"/>
      <c r="O27" s="13"/>
      <c r="P27" s="13">
        <f t="shared" si="16"/>
        <v>-21.800000000000068</v>
      </c>
      <c r="Q27" s="46" t="str">
        <f t="shared" si="0"/>
        <v>- 4%</v>
      </c>
      <c r="R27" s="37">
        <f t="shared" si="1"/>
        <v>-3.8259038259038376E-2</v>
      </c>
      <c r="S27" s="19"/>
      <c r="T27" s="13"/>
      <c r="U27" s="13">
        <f t="shared" si="17"/>
        <v>-95.200000000000045</v>
      </c>
      <c r="V27" s="46" t="str">
        <f t="shared" si="18"/>
        <v>- 17%</v>
      </c>
      <c r="W27" s="37">
        <f t="shared" si="19"/>
        <v>-0.16707616707616713</v>
      </c>
      <c r="X27" s="13"/>
      <c r="AA27" s="17"/>
      <c r="AB27" s="17"/>
      <c r="AC27" s="16" t="s">
        <v>11</v>
      </c>
      <c r="AD27" s="16" t="s">
        <v>20</v>
      </c>
      <c r="AE27" s="53">
        <v>120.2</v>
      </c>
      <c r="AF27" s="13">
        <v>83.4</v>
      </c>
      <c r="AG27" s="64">
        <f t="shared" si="20"/>
        <v>0.92461197339246126</v>
      </c>
      <c r="AH27" s="13">
        <v>6.8</v>
      </c>
      <c r="AI27" s="64">
        <f t="shared" si="21"/>
        <v>7.5388026607538794E-2</v>
      </c>
      <c r="AJ27" s="6"/>
      <c r="AK27" s="13"/>
      <c r="AL27" s="13">
        <f t="shared" si="22"/>
        <v>-30</v>
      </c>
      <c r="AM27" s="46" t="str">
        <f t="shared" si="2"/>
        <v>- 25%</v>
      </c>
      <c r="AN27" s="37">
        <f t="shared" si="3"/>
        <v>-0.24958402662229617</v>
      </c>
      <c r="AO27" s="19"/>
      <c r="AP27" s="13"/>
      <c r="AQ27" s="13">
        <f t="shared" si="4"/>
        <v>-36.799999999999997</v>
      </c>
      <c r="AR27" s="46" t="str">
        <f t="shared" si="5"/>
        <v>- 31%</v>
      </c>
      <c r="AS27" s="37">
        <f t="shared" si="6"/>
        <v>-0.30615640599001659</v>
      </c>
      <c r="AT27" s="13"/>
      <c r="AW27" s="17"/>
      <c r="AX27" s="17"/>
      <c r="AY27" s="16" t="s">
        <v>11</v>
      </c>
      <c r="AZ27" s="16" t="s">
        <v>20</v>
      </c>
      <c r="BA27" s="53">
        <v>103.8</v>
      </c>
      <c r="BB27" s="13">
        <v>111.4</v>
      </c>
      <c r="BC27" s="64">
        <f t="shared" si="23"/>
        <v>0.87441130298273151</v>
      </c>
      <c r="BD27" s="13">
        <v>16</v>
      </c>
      <c r="BE27" s="64">
        <f t="shared" si="24"/>
        <v>0.12558869701726844</v>
      </c>
      <c r="BF27" s="6"/>
      <c r="BG27" s="13"/>
      <c r="BH27" s="13">
        <f t="shared" si="25"/>
        <v>23.600000000000009</v>
      </c>
      <c r="BI27" s="46" t="str">
        <f t="shared" si="7"/>
        <v>+ 23%</v>
      </c>
      <c r="BJ27" s="37">
        <f t="shared" si="8"/>
        <v>0.22736030828516388</v>
      </c>
      <c r="BK27" s="19"/>
      <c r="BL27" s="13"/>
      <c r="BM27" s="13">
        <f t="shared" si="9"/>
        <v>7.6000000000000085</v>
      </c>
      <c r="BN27" s="46" t="str">
        <f t="shared" si="10"/>
        <v>+ 7%</v>
      </c>
      <c r="BO27" s="37">
        <f t="shared" si="11"/>
        <v>7.3217726396917232E-2</v>
      </c>
      <c r="BP27" s="13"/>
      <c r="BS27" s="17"/>
      <c r="BT27" s="17"/>
      <c r="BU27" s="16" t="s">
        <v>11</v>
      </c>
      <c r="BV27" s="16" t="s">
        <v>20</v>
      </c>
      <c r="BW27" s="53">
        <v>191.4</v>
      </c>
      <c r="BX27" s="13">
        <v>145.4</v>
      </c>
      <c r="BY27" s="64">
        <f t="shared" si="26"/>
        <v>0.81229050279329618</v>
      </c>
      <c r="BZ27" s="13">
        <v>33.6</v>
      </c>
      <c r="CA27" s="64">
        <f t="shared" si="27"/>
        <v>0.18770949720670391</v>
      </c>
      <c r="CB27" s="6"/>
      <c r="CC27" s="13"/>
      <c r="CD27" s="13">
        <f t="shared" si="28"/>
        <v>-12.400000000000006</v>
      </c>
      <c r="CE27" s="46" t="str">
        <f t="shared" si="12"/>
        <v>- 6%</v>
      </c>
      <c r="CF27" s="37">
        <f t="shared" si="13"/>
        <v>-6.4785788923719986E-2</v>
      </c>
      <c r="CG27" s="19"/>
      <c r="CH27" s="13"/>
      <c r="CI27" s="13">
        <f t="shared" si="29"/>
        <v>-46</v>
      </c>
      <c r="CJ27" s="46" t="str">
        <f t="shared" si="30"/>
        <v>- 24%</v>
      </c>
      <c r="CK27" s="37">
        <f t="shared" si="31"/>
        <v>-0.24033437826541273</v>
      </c>
      <c r="CL27" s="13"/>
    </row>
    <row r="28" spans="3:90" ht="11.45" customHeight="1" x14ac:dyDescent="0.15">
      <c r="E28" s="31"/>
      <c r="F28" s="31"/>
      <c r="G28" s="32" t="s">
        <v>12</v>
      </c>
      <c r="H28" s="32" t="s">
        <v>21</v>
      </c>
      <c r="I28" s="55">
        <v>996.80000000000007</v>
      </c>
      <c r="J28" s="34">
        <v>560</v>
      </c>
      <c r="K28" s="65">
        <f t="shared" si="14"/>
        <v>0.38964653492902868</v>
      </c>
      <c r="L28" s="34">
        <v>877.2</v>
      </c>
      <c r="M28" s="65">
        <f t="shared" si="15"/>
        <v>0.61035346507097132</v>
      </c>
      <c r="N28" s="6"/>
      <c r="O28" s="34"/>
      <c r="P28" s="34">
        <f t="shared" si="16"/>
        <v>440.4</v>
      </c>
      <c r="Q28" s="47" t="str">
        <f t="shared" si="0"/>
        <v>+ 44%</v>
      </c>
      <c r="R28" s="38">
        <f t="shared" si="1"/>
        <v>0.4418138041733547</v>
      </c>
      <c r="S28" s="43"/>
      <c r="T28" s="34"/>
      <c r="U28" s="34">
        <f t="shared" si="17"/>
        <v>-436.80000000000007</v>
      </c>
      <c r="V28" s="47" t="str">
        <f t="shared" si="18"/>
        <v>- 44%</v>
      </c>
      <c r="W28" s="38">
        <f t="shared" si="19"/>
        <v>-0.43820224719101125</v>
      </c>
      <c r="X28" s="34"/>
      <c r="AA28" s="31"/>
      <c r="AB28" s="31"/>
      <c r="AC28" s="32" t="s">
        <v>12</v>
      </c>
      <c r="AD28" s="32" t="s">
        <v>21</v>
      </c>
      <c r="AE28" s="55">
        <v>250.4</v>
      </c>
      <c r="AF28" s="34">
        <v>113.6</v>
      </c>
      <c r="AG28" s="65">
        <f t="shared" si="20"/>
        <v>0.32568807339449546</v>
      </c>
      <c r="AH28" s="34">
        <v>235.2</v>
      </c>
      <c r="AI28" s="65">
        <f t="shared" si="21"/>
        <v>0.67431192660550465</v>
      </c>
      <c r="AJ28" s="6"/>
      <c r="AK28" s="34"/>
      <c r="AL28" s="34">
        <f t="shared" si="22"/>
        <v>98.399999999999949</v>
      </c>
      <c r="AM28" s="47" t="str">
        <f t="shared" si="2"/>
        <v>+ 39%</v>
      </c>
      <c r="AN28" s="38">
        <f t="shared" si="3"/>
        <v>0.39297124600638955</v>
      </c>
      <c r="AO28" s="43"/>
      <c r="AP28" s="34"/>
      <c r="AQ28" s="34">
        <f t="shared" si="4"/>
        <v>-136.80000000000001</v>
      </c>
      <c r="AR28" s="47" t="str">
        <f t="shared" si="5"/>
        <v>- 55%</v>
      </c>
      <c r="AS28" s="38">
        <f t="shared" si="6"/>
        <v>-0.54632587859424919</v>
      </c>
      <c r="AT28" s="34"/>
      <c r="AW28" s="31"/>
      <c r="AX28" s="31"/>
      <c r="AY28" s="32" t="s">
        <v>12</v>
      </c>
      <c r="AZ28" s="32" t="s">
        <v>21</v>
      </c>
      <c r="BA28" s="55">
        <v>185</v>
      </c>
      <c r="BB28" s="34">
        <v>139.4</v>
      </c>
      <c r="BC28" s="65">
        <f t="shared" si="23"/>
        <v>0.41636798088410992</v>
      </c>
      <c r="BD28" s="34">
        <v>195.4</v>
      </c>
      <c r="BE28" s="65">
        <f t="shared" si="24"/>
        <v>0.58363201911589013</v>
      </c>
      <c r="BF28" s="6"/>
      <c r="BG28" s="34"/>
      <c r="BH28" s="34">
        <f t="shared" si="25"/>
        <v>149.80000000000001</v>
      </c>
      <c r="BI28" s="47" t="str">
        <f t="shared" si="7"/>
        <v>+ 81%</v>
      </c>
      <c r="BJ28" s="38">
        <f t="shared" si="8"/>
        <v>0.80972972972972979</v>
      </c>
      <c r="BK28" s="43"/>
      <c r="BL28" s="34"/>
      <c r="BM28" s="34">
        <f t="shared" si="9"/>
        <v>-45.599999999999994</v>
      </c>
      <c r="BN28" s="47" t="str">
        <f t="shared" si="10"/>
        <v>- 25%</v>
      </c>
      <c r="BO28" s="38">
        <f t="shared" si="11"/>
        <v>-0.24648648648648647</v>
      </c>
      <c r="BP28" s="34"/>
      <c r="BS28" s="31"/>
      <c r="BT28" s="31"/>
      <c r="BU28" s="32" t="s">
        <v>12</v>
      </c>
      <c r="BV28" s="32" t="s">
        <v>21</v>
      </c>
      <c r="BW28" s="55">
        <v>334</v>
      </c>
      <c r="BX28" s="34">
        <v>162.80000000000001</v>
      </c>
      <c r="BY28" s="65">
        <f t="shared" si="26"/>
        <v>0.39210019267822732</v>
      </c>
      <c r="BZ28" s="34">
        <v>252.4</v>
      </c>
      <c r="CA28" s="65">
        <f t="shared" si="27"/>
        <v>0.60789980732177262</v>
      </c>
      <c r="CB28" s="6"/>
      <c r="CC28" s="34"/>
      <c r="CD28" s="34">
        <f t="shared" si="28"/>
        <v>81.200000000000045</v>
      </c>
      <c r="CE28" s="47" t="str">
        <f t="shared" si="12"/>
        <v>+ 24%</v>
      </c>
      <c r="CF28" s="38">
        <f t="shared" si="13"/>
        <v>0.24311377245508994</v>
      </c>
      <c r="CG28" s="43"/>
      <c r="CH28" s="34"/>
      <c r="CI28" s="34">
        <f t="shared" si="29"/>
        <v>-171.2</v>
      </c>
      <c r="CJ28" s="47" t="str">
        <f t="shared" si="30"/>
        <v>- 51%</v>
      </c>
      <c r="CK28" s="38">
        <f t="shared" si="31"/>
        <v>-0.5125748502994012</v>
      </c>
      <c r="CL28" s="34"/>
    </row>
    <row r="29" spans="3:90" ht="12" customHeight="1" x14ac:dyDescent="0.15">
      <c r="K29" s="67"/>
      <c r="M29" s="67"/>
      <c r="N29" s="6"/>
      <c r="O29" s="7"/>
      <c r="P29" s="7"/>
      <c r="Q29" s="7"/>
      <c r="R29" s="7"/>
      <c r="S29" s="7"/>
      <c r="T29" s="68"/>
      <c r="AG29" s="67"/>
      <c r="AI29" s="67"/>
      <c r="AJ29" s="6"/>
      <c r="AK29" s="7"/>
      <c r="AL29" s="7"/>
      <c r="AM29" s="7"/>
      <c r="AN29" s="7"/>
      <c r="AO29" s="7"/>
      <c r="AP29" s="68"/>
      <c r="BC29" s="67"/>
      <c r="BE29" s="67"/>
      <c r="BF29" s="6"/>
      <c r="BG29" s="7"/>
      <c r="BH29" s="7"/>
      <c r="BI29" s="7"/>
      <c r="BJ29" s="7"/>
      <c r="BK29" s="7"/>
      <c r="BL29" s="68"/>
      <c r="BY29" s="67"/>
      <c r="CA29" s="67"/>
      <c r="CB29" s="6"/>
      <c r="CC29" s="7"/>
      <c r="CD29" s="7"/>
      <c r="CE29" s="7"/>
      <c r="CF29" s="7"/>
      <c r="CG29" s="7"/>
      <c r="CH29" s="68"/>
    </row>
    <row r="30" spans="3:90" ht="12" customHeight="1" x14ac:dyDescent="0.15">
      <c r="E30" s="57" t="s">
        <v>55</v>
      </c>
      <c r="F30" s="57"/>
      <c r="G30" s="58"/>
      <c r="H30" s="58"/>
      <c r="I30" s="18">
        <f>SUM(I7:I28)</f>
        <v>10482.799999999999</v>
      </c>
      <c r="J30" s="18">
        <f>SUM(J7:J28)</f>
        <v>4086.7999999999997</v>
      </c>
      <c r="K30" s="62">
        <f t="shared" si="14"/>
        <v>0.18380196808606328</v>
      </c>
      <c r="L30" s="12">
        <f>SUM(L7:L28)</f>
        <v>18148</v>
      </c>
      <c r="M30" s="62">
        <f t="shared" si="15"/>
        <v>0.81619803191393669</v>
      </c>
      <c r="N30" s="6"/>
      <c r="O30" s="12"/>
      <c r="P30" s="12">
        <f t="shared" si="16"/>
        <v>11752</v>
      </c>
      <c r="Q30" s="44" t="str">
        <f>IF(ROUND((SUM(J30,L30)/I30)*100,0)&gt;100,"+ "&amp;ROUND((SUM(J30,L30)/I30)*100,0)-100&amp;"%",IF(ROUND((SUM(J30,L30)/I30)*100,0)&lt;100,"- "&amp;100-ROUND((SUM(J30,L30)/I30)*100,0)&amp;"%","o"))</f>
        <v>+ 112%</v>
      </c>
      <c r="R30" s="89">
        <f>P30/I30</f>
        <v>1.1210745220742551</v>
      </c>
      <c r="S30" s="59"/>
      <c r="T30" s="12"/>
      <c r="U30" s="12">
        <f>J30-I30</f>
        <v>-6396</v>
      </c>
      <c r="V30" s="44" t="str">
        <f t="shared" ref="V30" si="32">IF(ROUND((J30/I30)*100,0)&gt;100,"+ "&amp;ROUND((J30/I30)*100,0)-100&amp;"%",IF(ROUND((J30/I30)*100,0)&lt;100,"- "&amp;100-ROUND((J30/I30)*100,0)&amp;"%","o"))</f>
        <v>- 61%</v>
      </c>
      <c r="W30" s="89">
        <f t="shared" ref="W30" si="33">U30/I30</f>
        <v>-0.61014232838554594</v>
      </c>
      <c r="X30" s="12"/>
      <c r="AA30" s="57" t="s">
        <v>55</v>
      </c>
      <c r="AB30" s="57"/>
      <c r="AC30" s="58"/>
      <c r="AD30" s="58"/>
      <c r="AE30" s="18">
        <f>SUM(AE7:AE28)</f>
        <v>2712.6</v>
      </c>
      <c r="AF30" s="18">
        <f>SUM(AF7:AF28)</f>
        <v>908.6</v>
      </c>
      <c r="AG30" s="62">
        <f t="shared" si="20"/>
        <v>0.15064495805285674</v>
      </c>
      <c r="AH30" s="12">
        <f>SUM(AH7:AH28)</f>
        <v>5122.7999999999993</v>
      </c>
      <c r="AI30" s="62">
        <f t="shared" si="21"/>
        <v>0.84935504194714317</v>
      </c>
      <c r="AJ30" s="6"/>
      <c r="AK30" s="12"/>
      <c r="AL30" s="12">
        <f t="shared" ref="AL30" si="34">SUM(AF30,AH30)-AE30</f>
        <v>3318.7999999999997</v>
      </c>
      <c r="AM30" s="44" t="str">
        <f>IF(ROUND((SUM(AF30,AH30)/AE30)*100,0)&gt;100,"+ "&amp;ROUND((SUM(AF30,AH30)/AE30)*100,0)-100&amp;"%",IF(ROUND((SUM(AF30,AH30)/AE30)*100,0)&lt;100,"- "&amp;100-ROUND((SUM(AF30,AH30)/AE30)*100,0)&amp;"%","o"))</f>
        <v>+ 122%</v>
      </c>
      <c r="AN30" s="89">
        <f>AL30/AE30</f>
        <v>1.2234756322347562</v>
      </c>
      <c r="AO30" s="59"/>
      <c r="AP30" s="12"/>
      <c r="AQ30" s="12">
        <f>AF30-AE30</f>
        <v>-1804</v>
      </c>
      <c r="AR30" s="44" t="str">
        <f>IF(ROUND((AF30/AE30)*100,0)&gt;100,"+ "&amp;ROUND((AF30/AE30)*100,0)-100&amp;"%",IF(ROUND((AF30/AE30)*100,0)&lt;100,"- "&amp;100-ROUND((AF30/AE30)*100,0)&amp;"%","o"))</f>
        <v>- 67%</v>
      </c>
      <c r="AS30" s="89">
        <f>AQ30/AE30</f>
        <v>-0.66504460665044607</v>
      </c>
      <c r="AT30" s="12"/>
      <c r="AW30" s="57" t="s">
        <v>55</v>
      </c>
      <c r="AX30" s="57"/>
      <c r="AY30" s="58"/>
      <c r="AZ30" s="58"/>
      <c r="BA30" s="18">
        <f>SUM(BA7:BA28)</f>
        <v>2132.6</v>
      </c>
      <c r="BB30" s="18">
        <f>SUM(BB7:BB28)</f>
        <v>924.19999999999993</v>
      </c>
      <c r="BC30" s="62">
        <f t="shared" si="23"/>
        <v>0.21095640264779725</v>
      </c>
      <c r="BD30" s="12">
        <f>SUM(BD7:BD28)</f>
        <v>3456.8000000000011</v>
      </c>
      <c r="BE30" s="62">
        <f t="shared" si="24"/>
        <v>0.78904359735220275</v>
      </c>
      <c r="BF30" s="6"/>
      <c r="BG30" s="12"/>
      <c r="BH30" s="12">
        <f t="shared" ref="BH30" si="35">SUM(BB30,BD30)-BA30</f>
        <v>2248.400000000001</v>
      </c>
      <c r="BI30" s="44" t="str">
        <f>IF(ROUND((SUM(BB30,BD30)/BA30)*100,0)&gt;100,"+ "&amp;ROUND((SUM(BB30,BD30)/BA30)*100,0)-100&amp;"%",IF(ROUND((SUM(BB30,BD30)/BA30)*100,0)&lt;100,"- "&amp;100-ROUND((SUM(BB30,BD30)/BA30)*100,0)&amp;"%","o"))</f>
        <v>+ 105%</v>
      </c>
      <c r="BJ30" s="89">
        <f>BH30/BA30</f>
        <v>1.0542999155959867</v>
      </c>
      <c r="BK30" s="59"/>
      <c r="BL30" s="12"/>
      <c r="BM30" s="12">
        <f>BB30-BA30</f>
        <v>-1208.4000000000001</v>
      </c>
      <c r="BN30" s="44" t="str">
        <f>IF(ROUND((BB30/BA30)*100,0)&gt;100,"+ "&amp;ROUND((BB30/BA30)*100,0)-100&amp;"%",IF(ROUND((BB30/BA30)*100,0)&lt;100,"- "&amp;100-ROUND((BB30/BA30)*100,0)&amp;"%","o"))</f>
        <v>- 57%</v>
      </c>
      <c r="BO30" s="89">
        <f>BM30/BA30</f>
        <v>-0.56663227984619724</v>
      </c>
      <c r="BP30" s="12"/>
      <c r="BS30" s="57" t="s">
        <v>55</v>
      </c>
      <c r="BT30" s="57"/>
      <c r="BU30" s="58"/>
      <c r="BV30" s="58"/>
      <c r="BW30" s="18">
        <f>SUM(BW7:BW28)</f>
        <v>3111.0000000000005</v>
      </c>
      <c r="BX30" s="18">
        <f>SUM(BX7:BX28)</f>
        <v>1232.4000000000001</v>
      </c>
      <c r="BY30" s="62">
        <f t="shared" si="26"/>
        <v>0.18291379719781525</v>
      </c>
      <c r="BZ30" s="12">
        <f>SUM(BZ7:BZ28)</f>
        <v>5505.2000000000007</v>
      </c>
      <c r="CA30" s="62">
        <f t="shared" si="27"/>
        <v>0.8170862028021848</v>
      </c>
      <c r="CB30" s="6"/>
      <c r="CC30" s="12"/>
      <c r="CD30" s="12">
        <f t="shared" ref="CD30" si="36">SUM(BX30,BZ30)-BW30</f>
        <v>3626.6</v>
      </c>
      <c r="CE30" s="44" t="str">
        <f>IF(ROUND((SUM(BX30,BZ30)/BW30)*100,0)&gt;100,"+ "&amp;ROUND((SUM(BX30,BZ30)/BW30)*100,0)-100&amp;"%",IF(ROUND((SUM(BX30,BZ30)/BW30)*100,0)&lt;100,"- "&amp;100-ROUND((SUM(BX30,BZ30)/BW30)*100,0)&amp;"%","o"))</f>
        <v>+ 117%</v>
      </c>
      <c r="CF30" s="89">
        <f>CD30/BW30</f>
        <v>1.1657344905175182</v>
      </c>
      <c r="CG30" s="59"/>
      <c r="CH30" s="12"/>
      <c r="CI30" s="12">
        <f t="shared" ref="CI30" si="37">BX30-BW30</f>
        <v>-1878.6000000000004</v>
      </c>
      <c r="CJ30" s="44" t="str">
        <f t="shared" ref="CJ30:CJ31" si="38">IF(ROUND((BX30/BW30)*100,0)&gt;100,"+ "&amp;ROUND((BX30/BW30)*100,0)-100&amp;"%",IF(ROUND((BX30/BW30)*100,0)&lt;100,"- "&amp;100-ROUND((BX30/BW30)*100,0)&amp;"%","o"))</f>
        <v>- 60%</v>
      </c>
      <c r="CK30" s="89">
        <f t="shared" ref="CK30:CK31" si="39">CI30/BW30</f>
        <v>-0.60385728061716493</v>
      </c>
      <c r="CL30" s="12"/>
    </row>
    <row r="31" spans="3:90" ht="12" customHeight="1" x14ac:dyDescent="0.15">
      <c r="E31" s="20" t="s">
        <v>61</v>
      </c>
      <c r="F31" s="20"/>
      <c r="G31" s="21"/>
      <c r="H31" s="21"/>
      <c r="I31" s="22">
        <f>SUM(I7:I9,I11:I13,I14:I16,I17:I18,I19:I20,I22:I24)</f>
        <v>7044.8</v>
      </c>
      <c r="J31" s="22">
        <f>SUM(J7:J9,J11:J13,J14:J16,J17:J18,J19:J20,J22:J24)</f>
        <v>1640.6</v>
      </c>
      <c r="K31" s="66">
        <f>J31/SUM(J31,L31)</f>
        <v>9.5847354645728175E-2</v>
      </c>
      <c r="L31" s="23">
        <f>SUM(L7:L9,L11:L13,L14:L16,L17:L18,L19:L20,L22:L24)</f>
        <v>15476.2</v>
      </c>
      <c r="M31" s="66">
        <f>L31/SUM(J31,L31)</f>
        <v>0.90415264535427187</v>
      </c>
      <c r="N31" s="6"/>
      <c r="O31" s="23"/>
      <c r="P31" s="23">
        <f>SUM(J31,L31)-I31</f>
        <v>10072</v>
      </c>
      <c r="Q31" s="48" t="str">
        <f>IF(ROUND((SUM(J31,L31)/I31)*100,0)&gt;100,"+ "&amp;ROUND((SUM(J31,L31)/I31)*100,0)-100&amp;"%",IF(ROUND((SUM(J31,L31)/I31)*100,0)&lt;100,"- "&amp;100-ROUND((SUM(J31,L31)/I31)*100,0)&amp;"%","o"))</f>
        <v>+ 143%</v>
      </c>
      <c r="R31" s="41">
        <f>P31/I31</f>
        <v>1.4297070179423119</v>
      </c>
      <c r="S31" s="24"/>
      <c r="T31" s="23"/>
      <c r="U31" s="23">
        <f>J31-I31</f>
        <v>-5404.2000000000007</v>
      </c>
      <c r="V31" s="48" t="str">
        <f t="shared" ref="V31" si="40">IF(ROUND((J31/I31)*100,0)&gt;100,"+ "&amp;ROUND((J31/I31)*100,0)-100&amp;"%",IF(ROUND((J31/I31)*100,0)&lt;100,"- "&amp;100-ROUND((J31/I31)*100,0)&amp;"%","o"))</f>
        <v>- 77%</v>
      </c>
      <c r="W31" s="41">
        <f t="shared" ref="W31" si="41">U31/I31</f>
        <v>-0.76711900976606873</v>
      </c>
      <c r="X31" s="23"/>
      <c r="AA31" s="20" t="s">
        <v>61</v>
      </c>
      <c r="AB31" s="20"/>
      <c r="AC31" s="21"/>
      <c r="AD31" s="21"/>
      <c r="AE31" s="22">
        <f>SUM(AE7:AE9,AE11:AE13,AE14:AE16,AE17:AE18,AE19:AE20,AE22:AE24)</f>
        <v>1900.9999999999998</v>
      </c>
      <c r="AF31" s="22">
        <f>SUM(AF7:AF9,AF11:AF13,AF14:AF16,AF17:AF18,AF19:AF20,AF22:AF24)</f>
        <v>440</v>
      </c>
      <c r="AG31" s="66">
        <f>AF31/SUM(AF31,AH31)</f>
        <v>9.0252707581227443E-2</v>
      </c>
      <c r="AH31" s="23">
        <f>SUM(AH7:AH9,AH11:AH13,AH14:AH16,AH17:AH18,AH19:AH20,AH22:AH24)</f>
        <v>4435.2</v>
      </c>
      <c r="AI31" s="66">
        <f>AH31/SUM(AF31,AH31)</f>
        <v>0.90974729241877261</v>
      </c>
      <c r="AJ31" s="6"/>
      <c r="AK31" s="23"/>
      <c r="AL31" s="23">
        <f>SUM(AF31,AH31)-AE31</f>
        <v>2974.2</v>
      </c>
      <c r="AM31" s="48" t="str">
        <f>IF(ROUND((SUM(AF31,AH31)/AE31)*100,0)&gt;100,"+ "&amp;ROUND((SUM(AF31,AH31)/AE31)*100,0)-100&amp;"%",IF(ROUND((SUM(AF31,AH31)/AE31)*100,0)&lt;100,"- "&amp;100-ROUND((SUM(AF31,AH31)/AE31)*100,0)&amp;"%","o"))</f>
        <v>+ 156%</v>
      </c>
      <c r="AN31" s="41">
        <f>AL31/AE31</f>
        <v>1.5645449763282484</v>
      </c>
      <c r="AO31" s="24"/>
      <c r="AP31" s="23"/>
      <c r="AQ31" s="23">
        <f>AF31-AE31</f>
        <v>-1460.9999999999998</v>
      </c>
      <c r="AR31" s="48" t="str">
        <f t="shared" ref="AR31" si="42">IF(ROUND((AF31/AE31)*100,0)&gt;100,"+ "&amp;ROUND((AF31/AE31)*100,0)-100&amp;"%",IF(ROUND((AF31/AE31)*100,0)&lt;100,"- "&amp;100-ROUND((AF31/AE31)*100,0)&amp;"%","o"))</f>
        <v>- 77%</v>
      </c>
      <c r="AS31" s="41">
        <f t="shared" ref="AS31" si="43">AQ31/AE31</f>
        <v>-0.76854287217254069</v>
      </c>
      <c r="AT31" s="23"/>
      <c r="AW31" s="20" t="s">
        <v>61</v>
      </c>
      <c r="AX31" s="20"/>
      <c r="AY31" s="21"/>
      <c r="AZ31" s="21"/>
      <c r="BA31" s="22">
        <f>SUM(BA7:BA9,BA11:BA13,BA14:BA16,BA17:BA18,BA19:BA20,BA22:BA24)</f>
        <v>1469.8</v>
      </c>
      <c r="BB31" s="22">
        <f>SUM(BB7:BB9,BB11:BB13,BB14:BB16,BB17:BB18,BB19:BB20,BB22:BB24)</f>
        <v>359.6</v>
      </c>
      <c r="BC31" s="66">
        <f>BB31/SUM(BB31,BD31)</f>
        <v>0.10994924478688926</v>
      </c>
      <c r="BD31" s="23">
        <f>SUM(BD7:BD9,BD11:BD13,BD14:BD16,BD17:BD18,BD19:BD20,BD22:BD24)</f>
        <v>2911</v>
      </c>
      <c r="BE31" s="66">
        <f>BD31/SUM(BB31,BD31)</f>
        <v>0.89005075521311072</v>
      </c>
      <c r="BF31" s="6"/>
      <c r="BG31" s="23"/>
      <c r="BH31" s="23">
        <f>SUM(BB31,BD31)-BA31</f>
        <v>1800.8</v>
      </c>
      <c r="BI31" s="48" t="str">
        <f>IF(ROUND((SUM(BB31,BD31)/BA31)*100,0)&gt;100,"+ "&amp;ROUND((SUM(BB31,BD31)/BA31)*100,0)-100&amp;"%",IF(ROUND((SUM(BB31,BD31)/BA31)*100,0)&lt;100,"- "&amp;100-ROUND((SUM(BB31,BD31)/BA31)*100,0)&amp;"%","o"))</f>
        <v>+ 123%</v>
      </c>
      <c r="BJ31" s="41">
        <f>BH31/BA31</f>
        <v>1.2252007075792626</v>
      </c>
      <c r="BK31" s="24"/>
      <c r="BL31" s="23"/>
      <c r="BM31" s="23">
        <f>BB31-BA31</f>
        <v>-1110.1999999999998</v>
      </c>
      <c r="BN31" s="48" t="str">
        <f t="shared" ref="BN31" si="44">IF(ROUND((BB31/BA31)*100,0)&gt;100,"+ "&amp;ROUND((BB31/BA31)*100,0)-100&amp;"%",IF(ROUND((BB31/BA31)*100,0)&lt;100,"- "&amp;100-ROUND((BB31/BA31)*100,0)&amp;"%","o"))</f>
        <v>- 76%</v>
      </c>
      <c r="BO31" s="41">
        <f t="shared" ref="BO31" si="45">BM31/BA31</f>
        <v>-0.75534086270240841</v>
      </c>
      <c r="BP31" s="23"/>
      <c r="BS31" s="20" t="s">
        <v>61</v>
      </c>
      <c r="BT31" s="20"/>
      <c r="BU31" s="21"/>
      <c r="BV31" s="21"/>
      <c r="BW31" s="22">
        <f>SUM(BW7:BW9,BW11:BW13,BW14:BW16,BW17:BW18,BW19:BW20,BW22:BW24)</f>
        <v>2026.5999999999997</v>
      </c>
      <c r="BX31" s="22">
        <f>SUM(BX7:BX9,BX11:BX13,BX14:BX16,BX17:BX18,BX19:BX20,BX22:BX24)</f>
        <v>466.99999999999994</v>
      </c>
      <c r="BY31" s="66">
        <f>BX31/SUM(BX31,BZ31)</f>
        <v>9.0711316576667547E-2</v>
      </c>
      <c r="BZ31" s="23">
        <f>SUM(BZ7:BZ9,BZ11:BZ13,BZ14:BZ16,BZ17:BZ18,BZ19:BZ20,BZ22:BZ24)</f>
        <v>4681.2000000000007</v>
      </c>
      <c r="CA31" s="66">
        <f>BZ31/SUM(BX31,BZ31)</f>
        <v>0.90928868342333247</v>
      </c>
      <c r="CB31" s="6"/>
      <c r="CC31" s="23"/>
      <c r="CD31" s="23">
        <f>SUM(BX31,BZ31)-BW31</f>
        <v>3121.6000000000013</v>
      </c>
      <c r="CE31" s="48" t="str">
        <f>IF(ROUND((SUM(BX31,BZ31)/BW31)*100,0)&gt;100,"+ "&amp;ROUND((SUM(BX31,BZ31)/BW31)*100,0)-100&amp;"%",IF(ROUND((SUM(BX31,BZ31)/BW31)*100,0)&lt;100,"- "&amp;100-ROUND((SUM(BX31,BZ31)/BW31)*100,0)&amp;"%","o"))</f>
        <v>+ 154%</v>
      </c>
      <c r="CF31" s="41">
        <f>CD31/BW31</f>
        <v>1.5403138261127018</v>
      </c>
      <c r="CG31" s="24"/>
      <c r="CH31" s="23"/>
      <c r="CI31" s="23">
        <f>BX31-BW31</f>
        <v>-1559.5999999999997</v>
      </c>
      <c r="CJ31" s="48" t="str">
        <f t="shared" si="38"/>
        <v>- 77%</v>
      </c>
      <c r="CK31" s="41">
        <f t="shared" si="39"/>
        <v>-0.76956478831540509</v>
      </c>
      <c r="CL31" s="23"/>
    </row>
    <row r="32" spans="3:90" ht="12" customHeight="1" x14ac:dyDescent="0.15">
      <c r="N32" s="6"/>
      <c r="AJ32" s="6"/>
      <c r="BF32" s="6"/>
      <c r="CB32" s="6"/>
    </row>
    <row r="33" spans="14:80" ht="12" customHeight="1" x14ac:dyDescent="0.15">
      <c r="N33" s="6"/>
      <c r="AJ33" s="6"/>
      <c r="BF33" s="6"/>
      <c r="CB33" s="6"/>
    </row>
  </sheetData>
  <mergeCells count="1">
    <mergeCell ref="A1:C1"/>
  </mergeCells>
  <conditionalFormatting sqref="W7:W28">
    <cfRule type="cellIs" dxfId="479" priority="226" operator="greaterThanOrEqual">
      <formula>0.1</formula>
    </cfRule>
    <cfRule type="cellIs" dxfId="478" priority="227" operator="between">
      <formula>0.05</formula>
      <formula>0.1</formula>
    </cfRule>
    <cfRule type="cellIs" dxfId="477" priority="228" operator="between">
      <formula>-0.05</formula>
      <formula>0.05</formula>
    </cfRule>
    <cfRule type="cellIs" dxfId="476" priority="229" operator="between">
      <formula>-0.05</formula>
      <formula>-0.1</formula>
    </cfRule>
    <cfRule type="cellIs" dxfId="475" priority="230" operator="lessThanOrEqual">
      <formula>-0.1</formula>
    </cfRule>
  </conditionalFormatting>
  <conditionalFormatting sqref="W30">
    <cfRule type="cellIs" dxfId="474" priority="156" operator="greaterThanOrEqual">
      <formula>0.1</formula>
    </cfRule>
    <cfRule type="cellIs" dxfId="473" priority="157" operator="between">
      <formula>0.05</formula>
      <formula>0.1</formula>
    </cfRule>
    <cfRule type="cellIs" dxfId="472" priority="158" operator="between">
      <formula>-0.05</formula>
      <formula>0.05</formula>
    </cfRule>
    <cfRule type="cellIs" dxfId="471" priority="159" operator="between">
      <formula>-0.05</formula>
      <formula>-0.1</formula>
    </cfRule>
    <cfRule type="cellIs" dxfId="470" priority="160" operator="lessThanOrEqual">
      <formula>-0.1</formula>
    </cfRule>
  </conditionalFormatting>
  <conditionalFormatting sqref="R7:R28">
    <cfRule type="cellIs" dxfId="469" priority="136" operator="greaterThanOrEqual">
      <formula>0.1</formula>
    </cfRule>
    <cfRule type="cellIs" dxfId="468" priority="137" operator="between">
      <formula>0.05</formula>
      <formula>0.1</formula>
    </cfRule>
    <cfRule type="cellIs" dxfId="467" priority="138" operator="between">
      <formula>-0.05</formula>
      <formula>0.05</formula>
    </cfRule>
    <cfRule type="cellIs" dxfId="466" priority="139" operator="between">
      <formula>-0.05</formula>
      <formula>-0.1</formula>
    </cfRule>
    <cfRule type="cellIs" dxfId="465" priority="140" operator="lessThanOrEqual">
      <formula>-0.1</formula>
    </cfRule>
  </conditionalFormatting>
  <conditionalFormatting sqref="R30">
    <cfRule type="cellIs" dxfId="464" priority="131" operator="greaterThanOrEqual">
      <formula>0.1</formula>
    </cfRule>
    <cfRule type="cellIs" dxfId="463" priority="132" operator="between">
      <formula>0.05</formula>
      <formula>0.1</formula>
    </cfRule>
    <cfRule type="cellIs" dxfId="462" priority="133" operator="between">
      <formula>-0.05</formula>
      <formula>0.05</formula>
    </cfRule>
    <cfRule type="cellIs" dxfId="461" priority="134" operator="between">
      <formula>-0.05</formula>
      <formula>-0.1</formula>
    </cfRule>
    <cfRule type="cellIs" dxfId="460" priority="135" operator="lessThanOrEqual">
      <formula>-0.1</formula>
    </cfRule>
  </conditionalFormatting>
  <conditionalFormatting sqref="AS7:AS28">
    <cfRule type="cellIs" dxfId="459" priority="96" operator="greaterThanOrEqual">
      <formula>0.1</formula>
    </cfRule>
    <cfRule type="cellIs" dxfId="458" priority="97" operator="between">
      <formula>0.05</formula>
      <formula>0.1</formula>
    </cfRule>
    <cfRule type="cellIs" dxfId="457" priority="98" operator="between">
      <formula>-0.05</formula>
      <formula>0.05</formula>
    </cfRule>
    <cfRule type="cellIs" dxfId="456" priority="99" operator="between">
      <formula>-0.05</formula>
      <formula>-0.1</formula>
    </cfRule>
    <cfRule type="cellIs" dxfId="455" priority="100" operator="lessThanOrEqual">
      <formula>-0.1</formula>
    </cfRule>
  </conditionalFormatting>
  <conditionalFormatting sqref="AS30">
    <cfRule type="cellIs" dxfId="454" priority="91" operator="greaterThanOrEqual">
      <formula>0.1</formula>
    </cfRule>
    <cfRule type="cellIs" dxfId="453" priority="92" operator="between">
      <formula>0.05</formula>
      <formula>0.1</formula>
    </cfRule>
    <cfRule type="cellIs" dxfId="452" priority="93" operator="between">
      <formula>-0.05</formula>
      <formula>0.05</formula>
    </cfRule>
    <cfRule type="cellIs" dxfId="451" priority="94" operator="between">
      <formula>-0.05</formula>
      <formula>-0.1</formula>
    </cfRule>
    <cfRule type="cellIs" dxfId="450" priority="95" operator="lessThanOrEqual">
      <formula>-0.1</formula>
    </cfRule>
  </conditionalFormatting>
  <conditionalFormatting sqref="AN7:AN28">
    <cfRule type="cellIs" dxfId="449" priority="86" operator="greaterThanOrEqual">
      <formula>0.1</formula>
    </cfRule>
    <cfRule type="cellIs" dxfId="448" priority="87" operator="between">
      <formula>0.05</formula>
      <formula>0.1</formula>
    </cfRule>
    <cfRule type="cellIs" dxfId="447" priority="88" operator="between">
      <formula>-0.05</formula>
      <formula>0.05</formula>
    </cfRule>
    <cfRule type="cellIs" dxfId="446" priority="89" operator="between">
      <formula>-0.05</formula>
      <formula>-0.1</formula>
    </cfRule>
    <cfRule type="cellIs" dxfId="445" priority="90" operator="lessThanOrEqual">
      <formula>-0.1</formula>
    </cfRule>
  </conditionalFormatting>
  <conditionalFormatting sqref="AN30">
    <cfRule type="cellIs" dxfId="444" priority="81" operator="greaterThanOrEqual">
      <formula>0.1</formula>
    </cfRule>
    <cfRule type="cellIs" dxfId="443" priority="82" operator="between">
      <formula>0.05</formula>
      <formula>0.1</formula>
    </cfRule>
    <cfRule type="cellIs" dxfId="442" priority="83" operator="between">
      <formula>-0.05</formula>
      <formula>0.05</formula>
    </cfRule>
    <cfRule type="cellIs" dxfId="441" priority="84" operator="between">
      <formula>-0.05</formula>
      <formula>-0.1</formula>
    </cfRule>
    <cfRule type="cellIs" dxfId="440" priority="85" operator="lessThanOrEqual">
      <formula>-0.1</formula>
    </cfRule>
  </conditionalFormatting>
  <conditionalFormatting sqref="BO7:BO28">
    <cfRule type="cellIs" dxfId="439" priority="76" operator="greaterThanOrEqual">
      <formula>0.1</formula>
    </cfRule>
    <cfRule type="cellIs" dxfId="438" priority="77" operator="between">
      <formula>0.05</formula>
      <formula>0.1</formula>
    </cfRule>
    <cfRule type="cellIs" dxfId="437" priority="78" operator="between">
      <formula>-0.05</formula>
      <formula>0.05</formula>
    </cfRule>
    <cfRule type="cellIs" dxfId="436" priority="79" operator="between">
      <formula>-0.05</formula>
      <formula>-0.1</formula>
    </cfRule>
    <cfRule type="cellIs" dxfId="435" priority="80" operator="lessThanOrEqual">
      <formula>-0.1</formula>
    </cfRule>
  </conditionalFormatting>
  <conditionalFormatting sqref="BO30">
    <cfRule type="cellIs" dxfId="434" priority="71" operator="greaterThanOrEqual">
      <formula>0.1</formula>
    </cfRule>
    <cfRule type="cellIs" dxfId="433" priority="72" operator="between">
      <formula>0.05</formula>
      <formula>0.1</formula>
    </cfRule>
    <cfRule type="cellIs" dxfId="432" priority="73" operator="between">
      <formula>-0.05</formula>
      <formula>0.05</formula>
    </cfRule>
    <cfRule type="cellIs" dxfId="431" priority="74" operator="between">
      <formula>-0.05</formula>
      <formula>-0.1</formula>
    </cfRule>
    <cfRule type="cellIs" dxfId="430" priority="75" operator="lessThanOrEqual">
      <formula>-0.1</formula>
    </cfRule>
  </conditionalFormatting>
  <conditionalFormatting sqref="BJ7:BJ28">
    <cfRule type="cellIs" dxfId="429" priority="66" operator="greaterThanOrEqual">
      <formula>0.1</formula>
    </cfRule>
    <cfRule type="cellIs" dxfId="428" priority="67" operator="between">
      <formula>0.05</formula>
      <formula>0.1</formula>
    </cfRule>
    <cfRule type="cellIs" dxfId="427" priority="68" operator="between">
      <formula>-0.05</formula>
      <formula>0.05</formula>
    </cfRule>
    <cfRule type="cellIs" dxfId="426" priority="69" operator="between">
      <formula>-0.05</formula>
      <formula>-0.1</formula>
    </cfRule>
    <cfRule type="cellIs" dxfId="425" priority="70" operator="lessThanOrEqual">
      <formula>-0.1</formula>
    </cfRule>
  </conditionalFormatting>
  <conditionalFormatting sqref="BJ30">
    <cfRule type="cellIs" dxfId="424" priority="61" operator="greaterThanOrEqual">
      <formula>0.1</formula>
    </cfRule>
    <cfRule type="cellIs" dxfId="423" priority="62" operator="between">
      <formula>0.05</formula>
      <formula>0.1</formula>
    </cfRule>
    <cfRule type="cellIs" dxfId="422" priority="63" operator="between">
      <formula>-0.05</formula>
      <formula>0.05</formula>
    </cfRule>
    <cfRule type="cellIs" dxfId="421" priority="64" operator="between">
      <formula>-0.05</formula>
      <formula>-0.1</formula>
    </cfRule>
    <cfRule type="cellIs" dxfId="420" priority="65" operator="lessThanOrEqual">
      <formula>-0.1</formula>
    </cfRule>
  </conditionalFormatting>
  <conditionalFormatting sqref="CK7:CK28">
    <cfRule type="cellIs" dxfId="419" priority="56" operator="greaterThanOrEqual">
      <formula>0.1</formula>
    </cfRule>
    <cfRule type="cellIs" dxfId="418" priority="57" operator="between">
      <formula>0.05</formula>
      <formula>0.1</formula>
    </cfRule>
    <cfRule type="cellIs" dxfId="417" priority="58" operator="between">
      <formula>-0.05</formula>
      <formula>0.05</formula>
    </cfRule>
    <cfRule type="cellIs" dxfId="416" priority="59" operator="between">
      <formula>-0.05</formula>
      <formula>-0.1</formula>
    </cfRule>
    <cfRule type="cellIs" dxfId="415" priority="60" operator="lessThanOrEqual">
      <formula>-0.1</formula>
    </cfRule>
  </conditionalFormatting>
  <conditionalFormatting sqref="CK30">
    <cfRule type="cellIs" dxfId="414" priority="51" operator="greaterThanOrEqual">
      <formula>0.1</formula>
    </cfRule>
    <cfRule type="cellIs" dxfId="413" priority="52" operator="between">
      <formula>0.05</formula>
      <formula>0.1</formula>
    </cfRule>
    <cfRule type="cellIs" dxfId="412" priority="53" operator="between">
      <formula>-0.05</formula>
      <formula>0.05</formula>
    </cfRule>
    <cfRule type="cellIs" dxfId="411" priority="54" operator="between">
      <formula>-0.05</formula>
      <formula>-0.1</formula>
    </cfRule>
    <cfRule type="cellIs" dxfId="410" priority="55" operator="lessThanOrEqual">
      <formula>-0.1</formula>
    </cfRule>
  </conditionalFormatting>
  <conditionalFormatting sqref="CF7:CF28">
    <cfRule type="cellIs" dxfId="409" priority="46" operator="greaterThanOrEqual">
      <formula>0.1</formula>
    </cfRule>
    <cfRule type="cellIs" dxfId="408" priority="47" operator="between">
      <formula>0.05</formula>
      <formula>0.1</formula>
    </cfRule>
    <cfRule type="cellIs" dxfId="407" priority="48" operator="between">
      <formula>-0.05</formula>
      <formula>0.05</formula>
    </cfRule>
    <cfRule type="cellIs" dxfId="406" priority="49" operator="between">
      <formula>-0.05</formula>
      <formula>-0.1</formula>
    </cfRule>
    <cfRule type="cellIs" dxfId="405" priority="50" operator="lessThanOrEqual">
      <formula>-0.1</formula>
    </cfRule>
  </conditionalFormatting>
  <conditionalFormatting sqref="CF30">
    <cfRule type="cellIs" dxfId="404" priority="41" operator="greaterThanOrEqual">
      <formula>0.1</formula>
    </cfRule>
    <cfRule type="cellIs" dxfId="403" priority="42" operator="between">
      <formula>0.05</formula>
      <formula>0.1</formula>
    </cfRule>
    <cfRule type="cellIs" dxfId="402" priority="43" operator="between">
      <formula>-0.05</formula>
      <formula>0.05</formula>
    </cfRule>
    <cfRule type="cellIs" dxfId="401" priority="44" operator="between">
      <formula>-0.05</formula>
      <formula>-0.1</formula>
    </cfRule>
    <cfRule type="cellIs" dxfId="400" priority="45" operator="lessThanOrEqual">
      <formula>-0.1</formula>
    </cfRule>
  </conditionalFormatting>
  <conditionalFormatting sqref="W31">
    <cfRule type="cellIs" dxfId="399" priority="36" operator="greaterThanOrEqual">
      <formula>0.1</formula>
    </cfRule>
    <cfRule type="cellIs" dxfId="398" priority="37" operator="between">
      <formula>0.05</formula>
      <formula>0.1</formula>
    </cfRule>
    <cfRule type="cellIs" dxfId="397" priority="38" operator="between">
      <formula>-0.05</formula>
      <formula>0.05</formula>
    </cfRule>
    <cfRule type="cellIs" dxfId="396" priority="39" operator="between">
      <formula>-0.05</formula>
      <formula>-0.1</formula>
    </cfRule>
    <cfRule type="cellIs" dxfId="395" priority="40" operator="lessThanOrEqual">
      <formula>-0.1</formula>
    </cfRule>
  </conditionalFormatting>
  <conditionalFormatting sqref="R31">
    <cfRule type="cellIs" dxfId="394" priority="31" operator="greaterThanOrEqual">
      <formula>0.1</formula>
    </cfRule>
    <cfRule type="cellIs" dxfId="393" priority="32" operator="between">
      <formula>0.05</formula>
      <formula>0.1</formula>
    </cfRule>
    <cfRule type="cellIs" dxfId="392" priority="33" operator="between">
      <formula>-0.05</formula>
      <formula>0.05</formula>
    </cfRule>
    <cfRule type="cellIs" dxfId="391" priority="34" operator="between">
      <formula>-0.05</formula>
      <formula>-0.1</formula>
    </cfRule>
    <cfRule type="cellIs" dxfId="390" priority="35" operator="lessThanOrEqual">
      <formula>-0.1</formula>
    </cfRule>
  </conditionalFormatting>
  <conditionalFormatting sqref="AS31">
    <cfRule type="cellIs" dxfId="389" priority="26" operator="greaterThanOrEqual">
      <formula>0.1</formula>
    </cfRule>
    <cfRule type="cellIs" dxfId="388" priority="27" operator="between">
      <formula>0.05</formula>
      <formula>0.1</formula>
    </cfRule>
    <cfRule type="cellIs" dxfId="387" priority="28" operator="between">
      <formula>-0.05</formula>
      <formula>0.05</formula>
    </cfRule>
    <cfRule type="cellIs" dxfId="386" priority="29" operator="between">
      <formula>-0.05</formula>
      <formula>-0.1</formula>
    </cfRule>
    <cfRule type="cellIs" dxfId="385" priority="30" operator="lessThanOrEqual">
      <formula>-0.1</formula>
    </cfRule>
  </conditionalFormatting>
  <conditionalFormatting sqref="AN31">
    <cfRule type="cellIs" dxfId="384" priority="21" operator="greaterThanOrEqual">
      <formula>0.1</formula>
    </cfRule>
    <cfRule type="cellIs" dxfId="383" priority="22" operator="between">
      <formula>0.05</formula>
      <formula>0.1</formula>
    </cfRule>
    <cfRule type="cellIs" dxfId="382" priority="23" operator="between">
      <formula>-0.05</formula>
      <formula>0.05</formula>
    </cfRule>
    <cfRule type="cellIs" dxfId="381" priority="24" operator="between">
      <formula>-0.05</formula>
      <formula>-0.1</formula>
    </cfRule>
    <cfRule type="cellIs" dxfId="380" priority="25" operator="lessThanOrEqual">
      <formula>-0.1</formula>
    </cfRule>
  </conditionalFormatting>
  <conditionalFormatting sqref="BO31">
    <cfRule type="cellIs" dxfId="379" priority="16" operator="greaterThanOrEqual">
      <formula>0.1</formula>
    </cfRule>
    <cfRule type="cellIs" dxfId="378" priority="17" operator="between">
      <formula>0.05</formula>
      <formula>0.1</formula>
    </cfRule>
    <cfRule type="cellIs" dxfId="377" priority="18" operator="between">
      <formula>-0.05</formula>
      <formula>0.05</formula>
    </cfRule>
    <cfRule type="cellIs" dxfId="376" priority="19" operator="between">
      <formula>-0.05</formula>
      <formula>-0.1</formula>
    </cfRule>
    <cfRule type="cellIs" dxfId="375" priority="20" operator="lessThanOrEqual">
      <formula>-0.1</formula>
    </cfRule>
  </conditionalFormatting>
  <conditionalFormatting sqref="BJ31">
    <cfRule type="cellIs" dxfId="374" priority="11" operator="greaterThanOrEqual">
      <formula>0.1</formula>
    </cfRule>
    <cfRule type="cellIs" dxfId="373" priority="12" operator="between">
      <formula>0.05</formula>
      <formula>0.1</formula>
    </cfRule>
    <cfRule type="cellIs" dxfId="372" priority="13" operator="between">
      <formula>-0.05</formula>
      <formula>0.05</formula>
    </cfRule>
    <cfRule type="cellIs" dxfId="371" priority="14" operator="between">
      <formula>-0.05</formula>
      <formula>-0.1</formula>
    </cfRule>
    <cfRule type="cellIs" dxfId="370" priority="15" operator="lessThanOrEqual">
      <formula>-0.1</formula>
    </cfRule>
  </conditionalFormatting>
  <conditionalFormatting sqref="CK31">
    <cfRule type="cellIs" dxfId="369" priority="6" operator="greaterThanOrEqual">
      <formula>0.1</formula>
    </cfRule>
    <cfRule type="cellIs" dxfId="368" priority="7" operator="between">
      <formula>0.05</formula>
      <formula>0.1</formula>
    </cfRule>
    <cfRule type="cellIs" dxfId="367" priority="8" operator="between">
      <formula>-0.05</formula>
      <formula>0.05</formula>
    </cfRule>
    <cfRule type="cellIs" dxfId="366" priority="9" operator="between">
      <formula>-0.05</formula>
      <formula>-0.1</formula>
    </cfRule>
    <cfRule type="cellIs" dxfId="365" priority="10" operator="lessThanOrEqual">
      <formula>-0.1</formula>
    </cfRule>
  </conditionalFormatting>
  <conditionalFormatting sqref="CF31">
    <cfRule type="cellIs" dxfId="364" priority="1" operator="greaterThanOrEqual">
      <formula>0.1</formula>
    </cfRule>
    <cfRule type="cellIs" dxfId="363" priority="2" operator="between">
      <formula>0.05</formula>
      <formula>0.1</formula>
    </cfRule>
    <cfRule type="cellIs" dxfId="362" priority="3" operator="between">
      <formula>-0.05</formula>
      <formula>0.05</formula>
    </cfRule>
    <cfRule type="cellIs" dxfId="361" priority="4" operator="between">
      <formula>-0.05</formula>
      <formula>-0.1</formula>
    </cfRule>
    <cfRule type="cellIs" dxfId="36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colBreaks count="3" manualBreakCount="3">
    <brk id="26" max="68" man="1"/>
    <brk id="48" max="68" man="1"/>
    <brk id="70" max="6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N33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9" width="7.83203125" style="5" customWidth="1"/>
    <col min="10" max="13" width="5.83203125" style="5" customWidth="1"/>
    <col min="14" max="14" width="1" style="7" customWidth="1"/>
    <col min="15" max="15" width="3.83203125" style="5" customWidth="1"/>
    <col min="16" max="17" width="7.83203125" style="5" customWidth="1"/>
    <col min="18" max="18" width="1" style="5" customWidth="1"/>
    <col min="19" max="20" width="3.83203125" style="5" customWidth="1"/>
    <col min="21" max="22" width="7.83203125" style="5" customWidth="1"/>
    <col min="23" max="23" width="1" style="5" customWidth="1"/>
    <col min="24" max="24" width="3.83203125" style="5" customWidth="1"/>
    <col min="25" max="26" width="9.33203125" style="5"/>
    <col min="27" max="27" width="3.83203125" style="5" customWidth="1"/>
    <col min="28" max="28" width="11.5" style="5" bestFit="1" customWidth="1"/>
    <col min="29" max="29" width="3.83203125" style="5" customWidth="1"/>
    <col min="30" max="30" width="11.83203125" style="5" customWidth="1"/>
    <col min="31" max="31" width="7.83203125" style="5" customWidth="1"/>
    <col min="32" max="35" width="5.83203125" style="5" customWidth="1"/>
    <col min="36" max="36" width="1" style="7" customWidth="1"/>
    <col min="37" max="37" width="3.83203125" style="5" customWidth="1"/>
    <col min="38" max="39" width="7.83203125" style="5" customWidth="1"/>
    <col min="40" max="40" width="1" style="5" customWidth="1"/>
    <col min="41" max="42" width="3.83203125" style="5" customWidth="1"/>
    <col min="43" max="44" width="7.83203125" style="5" customWidth="1"/>
    <col min="45" max="45" width="1" style="5" customWidth="1"/>
    <col min="46" max="46" width="3.83203125" style="5" customWidth="1"/>
    <col min="47" max="48" width="9.33203125" style="5"/>
    <col min="49" max="49" width="3.83203125" style="5" customWidth="1"/>
    <col min="50" max="50" width="11.5" style="5" bestFit="1" customWidth="1"/>
    <col min="51" max="51" width="3.83203125" style="5" customWidth="1"/>
    <col min="52" max="52" width="11.83203125" style="5" customWidth="1"/>
    <col min="53" max="53" width="7.83203125" style="5" customWidth="1"/>
    <col min="54" max="57" width="5.83203125" style="5" customWidth="1"/>
    <col min="58" max="58" width="1" style="7" customWidth="1"/>
    <col min="59" max="59" width="3.83203125" style="5" customWidth="1"/>
    <col min="60" max="61" width="7.83203125" style="5" customWidth="1"/>
    <col min="62" max="62" width="1" style="5" customWidth="1"/>
    <col min="63" max="64" width="3.83203125" style="5" customWidth="1"/>
    <col min="65" max="66" width="7.83203125" style="5" customWidth="1"/>
    <col min="67" max="67" width="1" style="5" customWidth="1"/>
    <col min="68" max="68" width="3.83203125" style="5" customWidth="1"/>
    <col min="69" max="70" width="9.33203125" style="5"/>
    <col min="71" max="71" width="3.83203125" style="5" customWidth="1"/>
    <col min="72" max="72" width="11.5" style="5" bestFit="1" customWidth="1"/>
    <col min="73" max="73" width="3.83203125" style="5" customWidth="1"/>
    <col min="74" max="74" width="11.83203125" style="5" customWidth="1"/>
    <col min="75" max="75" width="7.83203125" style="5" customWidth="1"/>
    <col min="76" max="79" width="5.83203125" style="5" customWidth="1"/>
    <col min="80" max="80" width="1" style="7" customWidth="1"/>
    <col min="81" max="81" width="3.83203125" style="5" customWidth="1"/>
    <col min="82" max="83" width="7.83203125" style="5" customWidth="1"/>
    <col min="84" max="84" width="1" style="5" customWidth="1"/>
    <col min="85" max="86" width="3.83203125" style="5" customWidth="1"/>
    <col min="87" max="88" width="7.83203125" style="5" customWidth="1"/>
    <col min="89" max="89" width="1" style="5" customWidth="1"/>
    <col min="90" max="90" width="3.83203125" style="5" customWidth="1"/>
    <col min="91" max="16384" width="9.33203125" style="5"/>
  </cols>
  <sheetData>
    <row r="1" spans="1:92" ht="24.95" customHeight="1" x14ac:dyDescent="0.15">
      <c r="A1" s="90" t="s">
        <v>60</v>
      </c>
      <c r="B1" s="90"/>
      <c r="C1" s="90"/>
      <c r="E1" s="8" t="s">
        <v>4</v>
      </c>
      <c r="F1" s="8"/>
      <c r="AA1" s="8" t="s">
        <v>4</v>
      </c>
      <c r="AB1" s="8"/>
      <c r="AW1" s="8" t="s">
        <v>4</v>
      </c>
      <c r="AX1" s="8"/>
      <c r="BS1" s="8" t="s">
        <v>4</v>
      </c>
      <c r="BT1" s="8"/>
    </row>
    <row r="2" spans="1:92" ht="20.100000000000001" customHeight="1" x14ac:dyDescent="0.15">
      <c r="A2" s="3" t="s">
        <v>5</v>
      </c>
      <c r="B2" s="1"/>
      <c r="C2" s="1"/>
      <c r="E2" s="4" t="s">
        <v>57</v>
      </c>
      <c r="F2" s="4"/>
      <c r="G2" s="9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AA2" s="4" t="s">
        <v>57</v>
      </c>
      <c r="AB2" s="4"/>
      <c r="AC2" s="9"/>
      <c r="AD2" s="9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W2" s="4" t="s">
        <v>57</v>
      </c>
      <c r="AX2" s="4"/>
      <c r="AY2" s="9"/>
      <c r="AZ2" s="9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S2" s="4" t="s">
        <v>57</v>
      </c>
      <c r="BT2" s="4"/>
      <c r="BU2" s="9"/>
      <c r="BV2" s="9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2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AA3" s="4"/>
      <c r="AB3" s="4"/>
      <c r="AC3" s="9"/>
      <c r="AD3" s="9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W3" s="4"/>
      <c r="AX3" s="4"/>
      <c r="AY3" s="9"/>
      <c r="AZ3" s="9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4"/>
      <c r="BT3" s="4"/>
      <c r="BU3" s="9"/>
      <c r="BV3" s="9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spans="1:92" ht="20.100000000000001" customHeight="1" x14ac:dyDescent="0.15">
      <c r="A4" s="3"/>
      <c r="B4" s="1"/>
      <c r="C4" s="1"/>
      <c r="E4" s="69" t="s">
        <v>39</v>
      </c>
      <c r="F4" s="69"/>
      <c r="G4" s="70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AA4" s="69" t="s">
        <v>40</v>
      </c>
      <c r="AB4" s="69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W4" s="69" t="s">
        <v>41</v>
      </c>
      <c r="AX4" s="69"/>
      <c r="AY4" s="70"/>
      <c r="AZ4" s="70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S4" s="69" t="s">
        <v>42</v>
      </c>
      <c r="BT4" s="69"/>
      <c r="BU4" s="70"/>
      <c r="BV4" s="70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</row>
    <row r="5" spans="1:92" s="72" customFormat="1" ht="11.45" customHeight="1" x14ac:dyDescent="0.15">
      <c r="E5" s="73"/>
      <c r="F5" s="73"/>
      <c r="G5" s="73"/>
      <c r="H5" s="73"/>
      <c r="I5" s="83">
        <v>2011</v>
      </c>
      <c r="J5" s="84">
        <v>2016</v>
      </c>
      <c r="K5" s="84"/>
      <c r="L5" s="84"/>
      <c r="M5" s="84"/>
      <c r="N5" s="85"/>
      <c r="O5" s="84" t="s">
        <v>24</v>
      </c>
      <c r="P5" s="84"/>
      <c r="Q5" s="84"/>
      <c r="R5" s="84"/>
      <c r="S5" s="86"/>
      <c r="T5" s="84" t="s">
        <v>24</v>
      </c>
      <c r="U5" s="84"/>
      <c r="V5" s="84"/>
      <c r="W5" s="84"/>
      <c r="X5" s="84"/>
      <c r="AA5" s="73"/>
      <c r="AB5" s="73"/>
      <c r="AC5" s="73"/>
      <c r="AD5" s="73"/>
      <c r="AE5" s="83">
        <v>2011</v>
      </c>
      <c r="AF5" s="84">
        <v>2016</v>
      </c>
      <c r="AG5" s="84"/>
      <c r="AH5" s="84"/>
      <c r="AI5" s="84"/>
      <c r="AJ5" s="85"/>
      <c r="AK5" s="84" t="s">
        <v>24</v>
      </c>
      <c r="AL5" s="84"/>
      <c r="AM5" s="84"/>
      <c r="AN5" s="84"/>
      <c r="AO5" s="86"/>
      <c r="AP5" s="84" t="s">
        <v>24</v>
      </c>
      <c r="AQ5" s="84"/>
      <c r="AR5" s="84"/>
      <c r="AS5" s="84"/>
      <c r="AT5" s="84"/>
      <c r="AW5" s="73"/>
      <c r="AX5" s="73"/>
      <c r="AY5" s="73"/>
      <c r="AZ5" s="73"/>
      <c r="BA5" s="83">
        <v>2011</v>
      </c>
      <c r="BB5" s="84">
        <v>2016</v>
      </c>
      <c r="BC5" s="84"/>
      <c r="BD5" s="84"/>
      <c r="BE5" s="84"/>
      <c r="BF5" s="85"/>
      <c r="BG5" s="84" t="s">
        <v>24</v>
      </c>
      <c r="BH5" s="84"/>
      <c r="BI5" s="84"/>
      <c r="BJ5" s="84"/>
      <c r="BK5" s="86"/>
      <c r="BL5" s="84" t="s">
        <v>24</v>
      </c>
      <c r="BM5" s="84"/>
      <c r="BN5" s="84"/>
      <c r="BO5" s="84"/>
      <c r="BP5" s="84"/>
      <c r="BS5" s="73"/>
      <c r="BT5" s="73"/>
      <c r="BU5" s="73"/>
      <c r="BV5" s="73"/>
      <c r="BW5" s="83">
        <v>2011</v>
      </c>
      <c r="BX5" s="84">
        <v>2016</v>
      </c>
      <c r="BY5" s="84"/>
      <c r="BZ5" s="84"/>
      <c r="CA5" s="84"/>
      <c r="CB5" s="85"/>
      <c r="CC5" s="84" t="s">
        <v>24</v>
      </c>
      <c r="CD5" s="84"/>
      <c r="CE5" s="84"/>
      <c r="CF5" s="84"/>
      <c r="CG5" s="86"/>
      <c r="CH5" s="84" t="s">
        <v>24</v>
      </c>
      <c r="CI5" s="84"/>
      <c r="CJ5" s="84"/>
      <c r="CK5" s="84"/>
      <c r="CL5" s="84"/>
    </row>
    <row r="6" spans="1:92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7" t="s">
        <v>52</v>
      </c>
      <c r="J6" s="82" t="s">
        <v>52</v>
      </c>
      <c r="K6" s="82"/>
      <c r="L6" s="82" t="s">
        <v>53</v>
      </c>
      <c r="M6" s="82"/>
      <c r="N6" s="85"/>
      <c r="O6" s="82" t="s">
        <v>58</v>
      </c>
      <c r="P6" s="82"/>
      <c r="Q6" s="82"/>
      <c r="R6" s="82"/>
      <c r="S6" s="88"/>
      <c r="T6" s="82" t="s">
        <v>59</v>
      </c>
      <c r="U6" s="82"/>
      <c r="V6" s="82"/>
      <c r="W6" s="82"/>
      <c r="X6" s="82"/>
      <c r="AA6" s="78" t="s">
        <v>17</v>
      </c>
      <c r="AB6" s="78"/>
      <c r="AC6" s="78" t="s">
        <v>6</v>
      </c>
      <c r="AD6" s="79"/>
      <c r="AE6" s="87" t="s">
        <v>52</v>
      </c>
      <c r="AF6" s="82" t="s">
        <v>52</v>
      </c>
      <c r="AG6" s="82"/>
      <c r="AH6" s="82" t="s">
        <v>53</v>
      </c>
      <c r="AI6" s="82"/>
      <c r="AJ6" s="85"/>
      <c r="AK6" s="82" t="s">
        <v>58</v>
      </c>
      <c r="AL6" s="82"/>
      <c r="AM6" s="82"/>
      <c r="AN6" s="82"/>
      <c r="AO6" s="88"/>
      <c r="AP6" s="82" t="s">
        <v>54</v>
      </c>
      <c r="AQ6" s="82"/>
      <c r="AR6" s="82"/>
      <c r="AS6" s="82"/>
      <c r="AT6" s="82"/>
      <c r="AW6" s="78" t="s">
        <v>17</v>
      </c>
      <c r="AX6" s="78"/>
      <c r="AY6" s="78" t="s">
        <v>6</v>
      </c>
      <c r="AZ6" s="79"/>
      <c r="BA6" s="87" t="s">
        <v>52</v>
      </c>
      <c r="BB6" s="82" t="s">
        <v>52</v>
      </c>
      <c r="BC6" s="82"/>
      <c r="BD6" s="82" t="s">
        <v>53</v>
      </c>
      <c r="BE6" s="82"/>
      <c r="BF6" s="85"/>
      <c r="BG6" s="82" t="s">
        <v>58</v>
      </c>
      <c r="BH6" s="82"/>
      <c r="BI6" s="82"/>
      <c r="BJ6" s="82"/>
      <c r="BK6" s="88"/>
      <c r="BL6" s="82" t="s">
        <v>54</v>
      </c>
      <c r="BM6" s="82"/>
      <c r="BN6" s="82"/>
      <c r="BO6" s="82"/>
      <c r="BP6" s="82"/>
      <c r="BS6" s="78" t="s">
        <v>17</v>
      </c>
      <c r="BT6" s="78"/>
      <c r="BU6" s="78" t="s">
        <v>6</v>
      </c>
      <c r="BV6" s="79"/>
      <c r="BW6" s="87" t="s">
        <v>52</v>
      </c>
      <c r="BX6" s="82" t="s">
        <v>52</v>
      </c>
      <c r="BY6" s="82"/>
      <c r="BZ6" s="82" t="s">
        <v>53</v>
      </c>
      <c r="CA6" s="82"/>
      <c r="CB6" s="85"/>
      <c r="CC6" s="82" t="s">
        <v>58</v>
      </c>
      <c r="CD6" s="82"/>
      <c r="CE6" s="82"/>
      <c r="CF6" s="82"/>
      <c r="CG6" s="88"/>
      <c r="CH6" s="82" t="s">
        <v>54</v>
      </c>
      <c r="CI6" s="82"/>
      <c r="CJ6" s="82"/>
      <c r="CK6" s="82"/>
      <c r="CL6" s="82"/>
    </row>
    <row r="7" spans="1:92" ht="11.45" customHeight="1" x14ac:dyDescent="0.15">
      <c r="A7" s="49" t="s">
        <v>30</v>
      </c>
      <c r="B7" s="50"/>
      <c r="C7" s="50"/>
      <c r="E7" s="57" t="s">
        <v>7</v>
      </c>
      <c r="F7" s="57" t="s">
        <v>0</v>
      </c>
      <c r="G7" s="58" t="s">
        <v>8</v>
      </c>
      <c r="H7" s="58" t="s">
        <v>18</v>
      </c>
      <c r="I7" s="60">
        <v>822.07142857142856</v>
      </c>
      <c r="J7" s="12">
        <v>45.5</v>
      </c>
      <c r="K7" s="62">
        <f>J7/SUM(J7,L7)</f>
        <v>2.0047206923682139E-2</v>
      </c>
      <c r="L7" s="12">
        <v>2224.1428571428573</v>
      </c>
      <c r="M7" s="62">
        <f>L7/SUM(J7,L7)</f>
        <v>0.97995279307631789</v>
      </c>
      <c r="N7" s="6"/>
      <c r="O7" s="12"/>
      <c r="P7" s="12">
        <f>SUM(J7,L7)-I7</f>
        <v>1447.5714285714289</v>
      </c>
      <c r="Q7" s="44" t="str">
        <f t="shared" ref="Q7:Q28" si="0">IF(ROUND((SUM(J7,L7)/I7)*100,0)&gt;100,"+ "&amp;ROUND((SUM(J7,L7)/I7)*100,0)-100&amp;"%",IF(ROUND((SUM(J7,L7)/I7)*100,0)&lt;100,"- "&amp;100-ROUND((SUM(J7,L7)/I7)*100,0)&amp;"%","o"))</f>
        <v>+ 176%</v>
      </c>
      <c r="R7" s="35">
        <f t="shared" ref="R7:R28" si="1">P7/I7</f>
        <v>1.7608827873837871</v>
      </c>
      <c r="S7" s="59"/>
      <c r="T7" s="12"/>
      <c r="U7" s="12">
        <f>J7-I7</f>
        <v>-776.57142857142856</v>
      </c>
      <c r="V7" s="44" t="str">
        <f>IF(ROUND((J7/I7)*100,0)&gt;100,"+ "&amp;ROUND((J7/I7)*100,0)-100&amp;"%",IF(ROUND((J7/I7)*100,0)&lt;100,"- "&amp;100-ROUND((J7/I7)*100,0)&amp;"%","o"))</f>
        <v>- 94%</v>
      </c>
      <c r="W7" s="35">
        <f>U7/I7</f>
        <v>-0.9446520114692849</v>
      </c>
      <c r="X7" s="12"/>
      <c r="AA7" s="57" t="s">
        <v>7</v>
      </c>
      <c r="AB7" s="57" t="s">
        <v>0</v>
      </c>
      <c r="AC7" s="58" t="s">
        <v>8</v>
      </c>
      <c r="AD7" s="58" t="s">
        <v>18</v>
      </c>
      <c r="AE7" s="60">
        <v>183.85714285714286</v>
      </c>
      <c r="AF7" s="12">
        <v>9.6428571428571423</v>
      </c>
      <c r="AG7" s="62">
        <f>AF7/SUM(AF7,AH7)</f>
        <v>1.5126050420168069E-2</v>
      </c>
      <c r="AH7" s="12">
        <v>627.85714285714278</v>
      </c>
      <c r="AI7" s="62">
        <f>AH7/SUM(AF7,AH7)</f>
        <v>0.98487394957983199</v>
      </c>
      <c r="AJ7" s="6"/>
      <c r="AK7" s="12"/>
      <c r="AL7" s="12">
        <f>SUM(AF7,AH7)-AE7</f>
        <v>453.642857142857</v>
      </c>
      <c r="AM7" s="44" t="str">
        <f t="shared" ref="AM7:AM28" si="2">IF(ROUND((SUM(AF7,AH7)/AE7)*100,0)&gt;100,"+ "&amp;ROUND((SUM(AF7,AH7)/AE7)*100,0)-100&amp;"%",IF(ROUND((SUM(AF7,AH7)/AE7)*100,0)&lt;100,"- "&amp;100-ROUND((SUM(AF7,AH7)/AE7)*100,0)&amp;"%","o"))</f>
        <v>+ 247%</v>
      </c>
      <c r="AN7" s="35">
        <f t="shared" ref="AN7:AN28" si="3">AL7/AE7</f>
        <v>2.4673659673659665</v>
      </c>
      <c r="AO7" s="59"/>
      <c r="AP7" s="12"/>
      <c r="AQ7" s="12">
        <f t="shared" ref="AQ7:AQ28" si="4">AF7-AE7</f>
        <v>-174.21428571428572</v>
      </c>
      <c r="AR7" s="44" t="str">
        <f t="shared" ref="AR7:AR28" si="5">IF(ROUND((AF7/AE7)*100,0)&gt;100,"+ "&amp;ROUND((AF7/AE7)*100,0)-100&amp;"%",IF(ROUND((AF7/AE7)*100,0)&lt;100,"- "&amp;100-ROUND((AF7/AE7)*100,0)&amp;"%","o"))</f>
        <v>- 95%</v>
      </c>
      <c r="AS7" s="35">
        <f t="shared" ref="AS7:AS28" si="6">AQ7/AE7</f>
        <v>-0.94755244755244761</v>
      </c>
      <c r="AT7" s="12"/>
      <c r="AW7" s="57" t="s">
        <v>7</v>
      </c>
      <c r="AX7" s="57" t="s">
        <v>0</v>
      </c>
      <c r="AY7" s="58" t="s">
        <v>8</v>
      </c>
      <c r="AZ7" s="58" t="s">
        <v>18</v>
      </c>
      <c r="BA7" s="60">
        <v>176.71428571428572</v>
      </c>
      <c r="BB7" s="12">
        <v>11.785714285714285</v>
      </c>
      <c r="BC7" s="62">
        <f>BB7/SUM(BB7,BD7)</f>
        <v>2.5553662691652469E-2</v>
      </c>
      <c r="BD7" s="12">
        <v>449.42857142857139</v>
      </c>
      <c r="BE7" s="62">
        <f>BD7/SUM(BB7,BD7)</f>
        <v>0.97444633730834751</v>
      </c>
      <c r="BF7" s="6"/>
      <c r="BG7" s="12"/>
      <c r="BH7" s="12">
        <f>SUM(BB7,BD7)-BA7</f>
        <v>284.49999999999994</v>
      </c>
      <c r="BI7" s="44" t="str">
        <f t="shared" ref="BI7:BI28" si="7">IF(ROUND((SUM(BB7,BD7)/BA7)*100,0)&gt;100,"+ "&amp;ROUND((SUM(BB7,BD7)/BA7)*100,0)-100&amp;"%",IF(ROUND((SUM(BB7,BD7)/BA7)*100,0)&lt;100,"- "&amp;100-ROUND((SUM(BB7,BD7)/BA7)*100,0)&amp;"%","o"))</f>
        <v>+ 161%</v>
      </c>
      <c r="BJ7" s="35">
        <f t="shared" ref="BJ7:BJ28" si="8">BH7/BA7</f>
        <v>1.6099434114793851</v>
      </c>
      <c r="BK7" s="59"/>
      <c r="BL7" s="12"/>
      <c r="BM7" s="12">
        <f t="shared" ref="BM7:BM28" si="9">BB7-BA7</f>
        <v>-164.92857142857144</v>
      </c>
      <c r="BN7" s="44" t="str">
        <f t="shared" ref="BN7:BN28" si="10">IF(ROUND((BB7/BA7)*100,0)&gt;100,"+ "&amp;ROUND((BB7/BA7)*100,0)-100&amp;"%",IF(ROUND((BB7/BA7)*100,0)&lt;100,"- "&amp;100-ROUND((BB7/BA7)*100,0)&amp;"%","o"))</f>
        <v>- 93%</v>
      </c>
      <c r="BO7" s="35">
        <f t="shared" ref="BO7:BO28" si="11">BM7/BA7</f>
        <v>-0.93330638641875507</v>
      </c>
      <c r="BP7" s="12"/>
      <c r="BS7" s="57" t="s">
        <v>7</v>
      </c>
      <c r="BT7" s="57" t="s">
        <v>0</v>
      </c>
      <c r="BU7" s="58" t="s">
        <v>8</v>
      </c>
      <c r="BV7" s="58" t="s">
        <v>18</v>
      </c>
      <c r="BW7" s="60">
        <v>220.71428571428572</v>
      </c>
      <c r="BX7" s="12">
        <v>12.285714285714286</v>
      </c>
      <c r="BY7" s="62">
        <f>BX7/SUM(BX7,BZ7)</f>
        <v>2.0415430267062315E-2</v>
      </c>
      <c r="BZ7" s="12">
        <v>589.5</v>
      </c>
      <c r="CA7" s="62">
        <f>BZ7/SUM(BX7,BZ7)</f>
        <v>0.97958456973293762</v>
      </c>
      <c r="CB7" s="6"/>
      <c r="CC7" s="12"/>
      <c r="CD7" s="12">
        <f>SUM(BX7,BZ7)-BW7</f>
        <v>381.07142857142861</v>
      </c>
      <c r="CE7" s="44" t="str">
        <f t="shared" ref="CE7:CE28" si="12">IF(ROUND((SUM(BX7,BZ7)/BW7)*100,0)&gt;100,"+ "&amp;ROUND((SUM(BX7,BZ7)/BW7)*100,0)-100&amp;"%",IF(ROUND((SUM(BX7,BZ7)/BW7)*100,0)&lt;100,"- "&amp;100-ROUND((SUM(BX7,BZ7)/BW7)*100,0)&amp;"%","o"))</f>
        <v>+ 173%</v>
      </c>
      <c r="CF7" s="35">
        <f t="shared" ref="CF7:CF28" si="13">CD7/BW7</f>
        <v>1.7265372168284792</v>
      </c>
      <c r="CG7" s="59"/>
      <c r="CH7" s="12"/>
      <c r="CI7" s="12">
        <f>BX7-BW7</f>
        <v>-208.42857142857144</v>
      </c>
      <c r="CJ7" s="44" t="str">
        <f>IF(ROUND((BX7/BW7)*100,0)&gt;100,"+ "&amp;ROUND((BX7/BW7)*100,0)-100&amp;"%",IF(ROUND((BX7/BW7)*100,0)&lt;100,"- "&amp;100-ROUND((BX7/BW7)*100,0)&amp;"%","o"))</f>
        <v>- 94%</v>
      </c>
      <c r="CK7" s="35">
        <f>CI7/BW7</f>
        <v>-0.94433656957928802</v>
      </c>
      <c r="CL7" s="12"/>
      <c r="CN7" s="25"/>
    </row>
    <row r="8" spans="1:92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54">
        <v>23.071428571428569</v>
      </c>
      <c r="J8" s="29">
        <v>6.8571428571428577</v>
      </c>
      <c r="K8" s="63">
        <f t="shared" ref="K8:K30" si="14">J8/SUM(J8,L8)</f>
        <v>3.0255278915852505E-2</v>
      </c>
      <c r="L8" s="29">
        <v>219.78571428571431</v>
      </c>
      <c r="M8" s="63">
        <f t="shared" ref="M8:M30" si="15">L8/SUM(J8,L8)</f>
        <v>0.96974472108414744</v>
      </c>
      <c r="N8" s="6"/>
      <c r="O8" s="29"/>
      <c r="P8" s="29">
        <f t="shared" ref="P8:P30" si="16">SUM(J8,L8)-I8</f>
        <v>203.57142857142861</v>
      </c>
      <c r="Q8" s="45" t="str">
        <f t="shared" si="0"/>
        <v>+ 882%</v>
      </c>
      <c r="R8" s="36">
        <f t="shared" si="1"/>
        <v>8.8235294117647083</v>
      </c>
      <c r="S8" s="42"/>
      <c r="T8" s="29"/>
      <c r="U8" s="29">
        <f t="shared" ref="U8:U28" si="17">J8-I8</f>
        <v>-16.214285714285712</v>
      </c>
      <c r="V8" s="45" t="str">
        <f t="shared" ref="V8:V28" si="18">IF(ROUND((J8/I8)*100,0)&gt;100,"+ "&amp;ROUND((J8/I8)*100,0)-100&amp;"%",IF(ROUND((J8/I8)*100,0)&lt;100,"- "&amp;100-ROUND((J8/I8)*100,0)&amp;"%","o"))</f>
        <v>- 70%</v>
      </c>
      <c r="W8" s="36">
        <f t="shared" ref="W8:W28" si="19">U8/I8</f>
        <v>-0.70278637770897823</v>
      </c>
      <c r="X8" s="29"/>
      <c r="AA8" s="26"/>
      <c r="AB8" s="26"/>
      <c r="AC8" s="27" t="s">
        <v>9</v>
      </c>
      <c r="AD8" s="27" t="s">
        <v>1</v>
      </c>
      <c r="AE8" s="54">
        <v>3.4285714285714284</v>
      </c>
      <c r="AF8" s="29">
        <v>1.2857142857142856</v>
      </c>
      <c r="AG8" s="63">
        <f t="shared" ref="AG8:AG30" si="20">AF8/SUM(AF8,AH8)</f>
        <v>2.3968042609853527E-2</v>
      </c>
      <c r="AH8" s="29">
        <v>52.357142857142854</v>
      </c>
      <c r="AI8" s="63">
        <f t="shared" ref="AI8:AI30" si="21">AH8/SUM(AF8,AH8)</f>
        <v>0.97603195739014648</v>
      </c>
      <c r="AJ8" s="6"/>
      <c r="AK8" s="29"/>
      <c r="AL8" s="29">
        <f t="shared" ref="AL8:AL28" si="22">SUM(AF8,AH8)-AE8</f>
        <v>50.214285714285708</v>
      </c>
      <c r="AM8" s="45" t="str">
        <f t="shared" si="2"/>
        <v>+ 1465%</v>
      </c>
      <c r="AN8" s="36">
        <f t="shared" si="3"/>
        <v>14.645833333333332</v>
      </c>
      <c r="AO8" s="42"/>
      <c r="AP8" s="29"/>
      <c r="AQ8" s="29">
        <f t="shared" si="4"/>
        <v>-2.1428571428571428</v>
      </c>
      <c r="AR8" s="45" t="str">
        <f t="shared" si="5"/>
        <v>- 62%</v>
      </c>
      <c r="AS8" s="36">
        <f t="shared" si="6"/>
        <v>-0.625</v>
      </c>
      <c r="AT8" s="29"/>
      <c r="AW8" s="26"/>
      <c r="AX8" s="26"/>
      <c r="AY8" s="27" t="s">
        <v>9</v>
      </c>
      <c r="AZ8" s="27" t="s">
        <v>1</v>
      </c>
      <c r="BA8" s="54">
        <v>5</v>
      </c>
      <c r="BB8" s="29">
        <v>1.8571428571428572</v>
      </c>
      <c r="BC8" s="63">
        <f t="shared" ref="BC8:BC30" si="23">BB8/SUM(BB8,BD8)</f>
        <v>4.914933837429112E-2</v>
      </c>
      <c r="BD8" s="29">
        <v>35.928571428571431</v>
      </c>
      <c r="BE8" s="63">
        <f t="shared" ref="BE8:BE30" si="24">BD8/SUM(BB8,BD8)</f>
        <v>0.95085066162570897</v>
      </c>
      <c r="BF8" s="6"/>
      <c r="BG8" s="29"/>
      <c r="BH8" s="29">
        <f t="shared" ref="BH8:BH28" si="25">SUM(BB8,BD8)-BA8</f>
        <v>32.785714285714285</v>
      </c>
      <c r="BI8" s="45" t="str">
        <f t="shared" si="7"/>
        <v>+ 656%</v>
      </c>
      <c r="BJ8" s="36">
        <f t="shared" si="8"/>
        <v>6.5571428571428569</v>
      </c>
      <c r="BK8" s="42"/>
      <c r="BL8" s="29"/>
      <c r="BM8" s="29">
        <f t="shared" si="9"/>
        <v>-3.1428571428571428</v>
      </c>
      <c r="BN8" s="45" t="str">
        <f t="shared" si="10"/>
        <v>- 63%</v>
      </c>
      <c r="BO8" s="36">
        <f t="shared" si="11"/>
        <v>-0.62857142857142856</v>
      </c>
      <c r="BP8" s="29"/>
      <c r="BS8" s="26"/>
      <c r="BT8" s="26"/>
      <c r="BU8" s="27" t="s">
        <v>9</v>
      </c>
      <c r="BV8" s="27" t="s">
        <v>1</v>
      </c>
      <c r="BW8" s="54">
        <v>7.3571428571428568</v>
      </c>
      <c r="BX8" s="29">
        <v>2.0714285714285712</v>
      </c>
      <c r="BY8" s="63">
        <f t="shared" ref="BY8:BY30" si="26">BX8/SUM(BX8,BZ8)</f>
        <v>2.7514231499051234E-2</v>
      </c>
      <c r="BZ8" s="29">
        <v>73.214285714285708</v>
      </c>
      <c r="CA8" s="63">
        <f t="shared" ref="CA8:CA30" si="27">BZ8/SUM(BX8,BZ8)</f>
        <v>0.97248576850094881</v>
      </c>
      <c r="CB8" s="6"/>
      <c r="CC8" s="29"/>
      <c r="CD8" s="29">
        <f t="shared" ref="CD8:CD28" si="28">SUM(BX8,BZ8)-BW8</f>
        <v>67.928571428571416</v>
      </c>
      <c r="CE8" s="45" t="str">
        <f t="shared" si="12"/>
        <v>+ 923%</v>
      </c>
      <c r="CF8" s="36">
        <f t="shared" si="13"/>
        <v>9.2330097087378622</v>
      </c>
      <c r="CG8" s="42"/>
      <c r="CH8" s="29"/>
      <c r="CI8" s="29">
        <f t="shared" ref="CI8:CI28" si="29">BX8-BW8</f>
        <v>-5.2857142857142856</v>
      </c>
      <c r="CJ8" s="45" t="str">
        <f t="shared" ref="CJ8:CJ28" si="30">IF(ROUND((BX8/BW8)*100,0)&gt;100,"+ "&amp;ROUND((BX8/BW8)*100,0)-100&amp;"%",IF(ROUND((BX8/BW8)*100,0)&lt;100,"- "&amp;100-ROUND((BX8/BW8)*100,0)&amp;"%","o"))</f>
        <v>- 72%</v>
      </c>
      <c r="CK8" s="36">
        <f t="shared" ref="CK8:CK28" si="31">CI8/BW8</f>
        <v>-0.71844660194174759</v>
      </c>
      <c r="CL8" s="29"/>
    </row>
    <row r="9" spans="1:92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53">
        <v>17.714285714285712</v>
      </c>
      <c r="J9" s="13">
        <v>8.3571428571428577</v>
      </c>
      <c r="K9" s="64">
        <f t="shared" si="14"/>
        <v>0.2271844660194175</v>
      </c>
      <c r="L9" s="13">
        <v>28.428571428571427</v>
      </c>
      <c r="M9" s="64">
        <f t="shared" si="15"/>
        <v>0.77281553398058256</v>
      </c>
      <c r="N9" s="6"/>
      <c r="O9" s="13"/>
      <c r="P9" s="13">
        <f t="shared" si="16"/>
        <v>19.071428571428573</v>
      </c>
      <c r="Q9" s="46" t="str">
        <f t="shared" si="0"/>
        <v>+ 108%</v>
      </c>
      <c r="R9" s="37">
        <f t="shared" si="1"/>
        <v>1.0766129032258067</v>
      </c>
      <c r="S9" s="19"/>
      <c r="T9" s="13"/>
      <c r="U9" s="13">
        <f t="shared" si="17"/>
        <v>-9.3571428571428541</v>
      </c>
      <c r="V9" s="46" t="str">
        <f t="shared" si="18"/>
        <v>- 53%</v>
      </c>
      <c r="W9" s="37">
        <f t="shared" si="19"/>
        <v>-0.52822580645161277</v>
      </c>
      <c r="X9" s="13"/>
      <c r="AA9" s="15"/>
      <c r="AB9" s="15"/>
      <c r="AC9" s="16" t="s">
        <v>10</v>
      </c>
      <c r="AD9" s="16" t="s">
        <v>19</v>
      </c>
      <c r="AE9" s="53">
        <v>2.5</v>
      </c>
      <c r="AF9" s="13">
        <v>1.2142857142857142</v>
      </c>
      <c r="AG9" s="64">
        <f t="shared" si="20"/>
        <v>0.22368421052631576</v>
      </c>
      <c r="AH9" s="13">
        <v>4.2142857142857144</v>
      </c>
      <c r="AI9" s="64">
        <f t="shared" si="21"/>
        <v>0.77631578947368418</v>
      </c>
      <c r="AJ9" s="6"/>
      <c r="AK9" s="13"/>
      <c r="AL9" s="13">
        <f t="shared" si="22"/>
        <v>2.9285714285714288</v>
      </c>
      <c r="AM9" s="46" t="str">
        <f t="shared" si="2"/>
        <v>+ 117%</v>
      </c>
      <c r="AN9" s="37">
        <f t="shared" si="3"/>
        <v>1.1714285714285715</v>
      </c>
      <c r="AO9" s="19"/>
      <c r="AP9" s="13"/>
      <c r="AQ9" s="13">
        <f t="shared" si="4"/>
        <v>-1.2857142857142858</v>
      </c>
      <c r="AR9" s="46" t="str">
        <f t="shared" si="5"/>
        <v>- 51%</v>
      </c>
      <c r="AS9" s="37">
        <f t="shared" si="6"/>
        <v>-0.51428571428571435</v>
      </c>
      <c r="AT9" s="13"/>
      <c r="AW9" s="15"/>
      <c r="AX9" s="15"/>
      <c r="AY9" s="16" t="s">
        <v>10</v>
      </c>
      <c r="AZ9" s="16" t="s">
        <v>19</v>
      </c>
      <c r="BA9" s="53">
        <v>3.3571428571428572</v>
      </c>
      <c r="BB9" s="13">
        <v>1.7857142857142858</v>
      </c>
      <c r="BC9" s="64">
        <f t="shared" si="23"/>
        <v>0.20491803278688522</v>
      </c>
      <c r="BD9" s="13">
        <v>6.9285714285714288</v>
      </c>
      <c r="BE9" s="64">
        <f t="shared" si="24"/>
        <v>0.79508196721311464</v>
      </c>
      <c r="BF9" s="6"/>
      <c r="BG9" s="13"/>
      <c r="BH9" s="13">
        <f t="shared" si="25"/>
        <v>5.3571428571428577</v>
      </c>
      <c r="BI9" s="46" t="str">
        <f t="shared" si="7"/>
        <v>+ 160%</v>
      </c>
      <c r="BJ9" s="37">
        <f t="shared" si="8"/>
        <v>1.595744680851064</v>
      </c>
      <c r="BK9" s="19"/>
      <c r="BL9" s="13"/>
      <c r="BM9" s="13">
        <f t="shared" si="9"/>
        <v>-1.5714285714285714</v>
      </c>
      <c r="BN9" s="46" t="str">
        <f t="shared" si="10"/>
        <v>- 47%</v>
      </c>
      <c r="BO9" s="37">
        <f t="shared" si="11"/>
        <v>-0.46808510638297873</v>
      </c>
      <c r="BP9" s="13"/>
      <c r="BS9" s="15"/>
      <c r="BT9" s="15"/>
      <c r="BU9" s="16" t="s">
        <v>10</v>
      </c>
      <c r="BV9" s="16" t="s">
        <v>19</v>
      </c>
      <c r="BW9" s="53">
        <v>7.9285714285714288</v>
      </c>
      <c r="BX9" s="13">
        <v>3.4285714285714284</v>
      </c>
      <c r="BY9" s="64">
        <f t="shared" si="26"/>
        <v>0.26966292134831454</v>
      </c>
      <c r="BZ9" s="13">
        <v>9.2857142857142865</v>
      </c>
      <c r="CA9" s="64">
        <f t="shared" si="27"/>
        <v>0.7303370786516854</v>
      </c>
      <c r="CB9" s="6"/>
      <c r="CC9" s="13"/>
      <c r="CD9" s="13">
        <f t="shared" si="28"/>
        <v>4.7857142857142865</v>
      </c>
      <c r="CE9" s="46" t="str">
        <f t="shared" si="12"/>
        <v>+ 60%</v>
      </c>
      <c r="CF9" s="37">
        <f t="shared" si="13"/>
        <v>0.60360360360360366</v>
      </c>
      <c r="CG9" s="19"/>
      <c r="CH9" s="13"/>
      <c r="CI9" s="13">
        <f t="shared" si="29"/>
        <v>-4.5</v>
      </c>
      <c r="CJ9" s="46" t="str">
        <f t="shared" si="30"/>
        <v>- 57%</v>
      </c>
      <c r="CK9" s="37">
        <f t="shared" si="31"/>
        <v>-0.56756756756756754</v>
      </c>
      <c r="CL9" s="13"/>
    </row>
    <row r="10" spans="1:92" ht="11.45" customHeight="1" x14ac:dyDescent="0.15">
      <c r="A10" s="2" t="s">
        <v>32</v>
      </c>
      <c r="B10" s="1"/>
      <c r="E10" s="61"/>
      <c r="F10" s="61"/>
      <c r="G10" s="32" t="s">
        <v>13</v>
      </c>
      <c r="H10" s="32" t="s">
        <v>2</v>
      </c>
      <c r="I10" s="55">
        <v>253.42857142857142</v>
      </c>
      <c r="J10" s="34">
        <v>137.64285714285714</v>
      </c>
      <c r="K10" s="65">
        <f t="shared" si="14"/>
        <v>0.25713904456898851</v>
      </c>
      <c r="L10" s="34">
        <v>397.64285714285717</v>
      </c>
      <c r="M10" s="65">
        <f t="shared" si="15"/>
        <v>0.74286095543101149</v>
      </c>
      <c r="N10" s="6"/>
      <c r="O10" s="34"/>
      <c r="P10" s="34">
        <f t="shared" si="16"/>
        <v>281.85714285714289</v>
      </c>
      <c r="Q10" s="47" t="str">
        <f t="shared" si="0"/>
        <v>+ 111%</v>
      </c>
      <c r="R10" s="38">
        <f t="shared" si="1"/>
        <v>1.11217587373168</v>
      </c>
      <c r="S10" s="43"/>
      <c r="T10" s="34"/>
      <c r="U10" s="34">
        <f t="shared" si="17"/>
        <v>-115.78571428571428</v>
      </c>
      <c r="V10" s="47" t="str">
        <f t="shared" si="18"/>
        <v>- 46%</v>
      </c>
      <c r="W10" s="38">
        <f t="shared" si="19"/>
        <v>-0.45687711386696728</v>
      </c>
      <c r="X10" s="34"/>
      <c r="AA10" s="61"/>
      <c r="AB10" s="61"/>
      <c r="AC10" s="32" t="s">
        <v>13</v>
      </c>
      <c r="AD10" s="32" t="s">
        <v>2</v>
      </c>
      <c r="AE10" s="55">
        <v>38.928571428571431</v>
      </c>
      <c r="AF10" s="34">
        <v>17.142857142857142</v>
      </c>
      <c r="AG10" s="65">
        <f t="shared" si="20"/>
        <v>0.17179670722977811</v>
      </c>
      <c r="AH10" s="34">
        <v>82.642857142857139</v>
      </c>
      <c r="AI10" s="65">
        <f t="shared" si="21"/>
        <v>0.82820329277022198</v>
      </c>
      <c r="AJ10" s="6"/>
      <c r="AK10" s="34"/>
      <c r="AL10" s="34">
        <f t="shared" si="22"/>
        <v>60.857142857142847</v>
      </c>
      <c r="AM10" s="47" t="str">
        <f t="shared" si="2"/>
        <v>+ 156%</v>
      </c>
      <c r="AN10" s="38">
        <f t="shared" si="3"/>
        <v>1.5633027522935776</v>
      </c>
      <c r="AO10" s="43"/>
      <c r="AP10" s="34"/>
      <c r="AQ10" s="34">
        <f t="shared" si="4"/>
        <v>-21.785714285714288</v>
      </c>
      <c r="AR10" s="47" t="str">
        <f t="shared" si="5"/>
        <v>- 56%</v>
      </c>
      <c r="AS10" s="38">
        <f t="shared" si="6"/>
        <v>-0.55963302752293587</v>
      </c>
      <c r="AT10" s="34"/>
      <c r="AW10" s="61"/>
      <c r="AX10" s="61"/>
      <c r="AY10" s="32" t="s">
        <v>13</v>
      </c>
      <c r="AZ10" s="32" t="s">
        <v>2</v>
      </c>
      <c r="BA10" s="55">
        <v>54.071428571428569</v>
      </c>
      <c r="BB10" s="34">
        <v>29.214285714285715</v>
      </c>
      <c r="BC10" s="65">
        <f t="shared" si="23"/>
        <v>0.24923826934795856</v>
      </c>
      <c r="BD10" s="34">
        <v>88</v>
      </c>
      <c r="BE10" s="65">
        <f t="shared" si="24"/>
        <v>0.75076173065204144</v>
      </c>
      <c r="BF10" s="6"/>
      <c r="BG10" s="34"/>
      <c r="BH10" s="34">
        <f t="shared" si="25"/>
        <v>63.142857142857153</v>
      </c>
      <c r="BI10" s="47" t="str">
        <f t="shared" si="7"/>
        <v>+ 117%</v>
      </c>
      <c r="BJ10" s="38">
        <f t="shared" si="8"/>
        <v>1.1677675033025101</v>
      </c>
      <c r="BK10" s="43"/>
      <c r="BL10" s="34"/>
      <c r="BM10" s="34">
        <f t="shared" si="9"/>
        <v>-24.857142857142854</v>
      </c>
      <c r="BN10" s="47" t="str">
        <f t="shared" si="10"/>
        <v>- 46%</v>
      </c>
      <c r="BO10" s="38">
        <f t="shared" si="11"/>
        <v>-0.45970937912813736</v>
      </c>
      <c r="BP10" s="34"/>
      <c r="BS10" s="61"/>
      <c r="BT10" s="61"/>
      <c r="BU10" s="32" t="s">
        <v>13</v>
      </c>
      <c r="BV10" s="32" t="s">
        <v>2</v>
      </c>
      <c r="BW10" s="55">
        <v>75.428571428571431</v>
      </c>
      <c r="BX10" s="34">
        <v>53.785714285714285</v>
      </c>
      <c r="BY10" s="65">
        <f t="shared" si="26"/>
        <v>0.30510534846029175</v>
      </c>
      <c r="BZ10" s="34">
        <v>122.5</v>
      </c>
      <c r="CA10" s="65">
        <f t="shared" si="27"/>
        <v>0.69489465153970831</v>
      </c>
      <c r="CB10" s="6"/>
      <c r="CC10" s="34"/>
      <c r="CD10" s="34">
        <f t="shared" si="28"/>
        <v>100.85714285714285</v>
      </c>
      <c r="CE10" s="47" t="str">
        <f t="shared" si="12"/>
        <v>+ 134%</v>
      </c>
      <c r="CF10" s="38">
        <f t="shared" si="13"/>
        <v>1.3371212121212119</v>
      </c>
      <c r="CG10" s="43"/>
      <c r="CH10" s="34"/>
      <c r="CI10" s="34">
        <f t="shared" si="29"/>
        <v>-21.642857142857146</v>
      </c>
      <c r="CJ10" s="47" t="str">
        <f t="shared" si="30"/>
        <v>- 29%</v>
      </c>
      <c r="CK10" s="38">
        <f t="shared" si="31"/>
        <v>-0.28693181818181823</v>
      </c>
      <c r="CL10" s="34"/>
    </row>
    <row r="11" spans="1:92" ht="11.45" customHeight="1" x14ac:dyDescent="0.15">
      <c r="A11" s="2" t="s">
        <v>33</v>
      </c>
      <c r="B11" s="1"/>
      <c r="E11" s="17" t="s">
        <v>8</v>
      </c>
      <c r="F11" s="17" t="s">
        <v>18</v>
      </c>
      <c r="G11" s="16" t="s">
        <v>7</v>
      </c>
      <c r="H11" s="16" t="s">
        <v>0</v>
      </c>
      <c r="I11" s="53">
        <v>802.07142857142856</v>
      </c>
      <c r="J11" s="13">
        <v>118.14285714285714</v>
      </c>
      <c r="K11" s="64">
        <f t="shared" si="14"/>
        <v>4.8046477850399415E-2</v>
      </c>
      <c r="L11" s="13">
        <v>2340.7857142857142</v>
      </c>
      <c r="M11" s="64">
        <f t="shared" si="15"/>
        <v>0.9519535221496005</v>
      </c>
      <c r="N11" s="6"/>
      <c r="O11" s="13"/>
      <c r="P11" s="13">
        <f t="shared" si="16"/>
        <v>1656.8571428571431</v>
      </c>
      <c r="Q11" s="46" t="str">
        <f t="shared" si="0"/>
        <v>+ 207%</v>
      </c>
      <c r="R11" s="39">
        <f t="shared" si="1"/>
        <v>2.0657226823403692</v>
      </c>
      <c r="S11" s="19"/>
      <c r="T11" s="13"/>
      <c r="U11" s="13">
        <f t="shared" si="17"/>
        <v>-683.92857142857144</v>
      </c>
      <c r="V11" s="46" t="str">
        <f t="shared" si="18"/>
        <v>- 85%</v>
      </c>
      <c r="W11" s="39">
        <f t="shared" si="19"/>
        <v>-0.85270282304746647</v>
      </c>
      <c r="X11" s="13"/>
      <c r="AA11" s="17" t="s">
        <v>8</v>
      </c>
      <c r="AB11" s="17" t="s">
        <v>18</v>
      </c>
      <c r="AC11" s="16" t="s">
        <v>7</v>
      </c>
      <c r="AD11" s="16" t="s">
        <v>0</v>
      </c>
      <c r="AE11" s="53">
        <v>189</v>
      </c>
      <c r="AF11" s="13">
        <v>22.928571428571427</v>
      </c>
      <c r="AG11" s="64">
        <f t="shared" si="20"/>
        <v>3.5777975925100305E-2</v>
      </c>
      <c r="AH11" s="13">
        <v>617.92857142857144</v>
      </c>
      <c r="AI11" s="64">
        <f t="shared" si="21"/>
        <v>0.96422202407489965</v>
      </c>
      <c r="AJ11" s="6"/>
      <c r="AK11" s="13"/>
      <c r="AL11" s="13">
        <f t="shared" si="22"/>
        <v>451.85714285714289</v>
      </c>
      <c r="AM11" s="46" t="str">
        <f t="shared" si="2"/>
        <v>+ 239%</v>
      </c>
      <c r="AN11" s="39">
        <f t="shared" si="3"/>
        <v>2.3907785336356766</v>
      </c>
      <c r="AO11" s="19"/>
      <c r="AP11" s="13"/>
      <c r="AQ11" s="13">
        <f t="shared" si="4"/>
        <v>-166.07142857142858</v>
      </c>
      <c r="AR11" s="46" t="str">
        <f t="shared" si="5"/>
        <v>- 88%</v>
      </c>
      <c r="AS11" s="39">
        <f t="shared" si="6"/>
        <v>-0.87868480725623588</v>
      </c>
      <c r="AT11" s="13"/>
      <c r="AW11" s="17" t="s">
        <v>8</v>
      </c>
      <c r="AX11" s="17" t="s">
        <v>18</v>
      </c>
      <c r="AY11" s="16" t="s">
        <v>7</v>
      </c>
      <c r="AZ11" s="16" t="s">
        <v>0</v>
      </c>
      <c r="BA11" s="53">
        <v>203.57142857142856</v>
      </c>
      <c r="BB11" s="13">
        <v>36</v>
      </c>
      <c r="BC11" s="64">
        <f t="shared" si="23"/>
        <v>6.8181818181818177E-2</v>
      </c>
      <c r="BD11" s="13">
        <v>492</v>
      </c>
      <c r="BE11" s="64">
        <f t="shared" si="24"/>
        <v>0.93181818181818177</v>
      </c>
      <c r="BF11" s="6"/>
      <c r="BG11" s="13"/>
      <c r="BH11" s="13">
        <f t="shared" si="25"/>
        <v>324.42857142857144</v>
      </c>
      <c r="BI11" s="46" t="str">
        <f t="shared" si="7"/>
        <v>+ 159%</v>
      </c>
      <c r="BJ11" s="39">
        <f t="shared" si="8"/>
        <v>1.593684210526316</v>
      </c>
      <c r="BK11" s="19"/>
      <c r="BL11" s="13"/>
      <c r="BM11" s="13">
        <f t="shared" si="9"/>
        <v>-167.57142857142856</v>
      </c>
      <c r="BN11" s="46" t="str">
        <f t="shared" si="10"/>
        <v>- 82%</v>
      </c>
      <c r="BO11" s="39">
        <f t="shared" si="11"/>
        <v>-0.82315789473684209</v>
      </c>
      <c r="BP11" s="13"/>
      <c r="BS11" s="17" t="s">
        <v>8</v>
      </c>
      <c r="BT11" s="17" t="s">
        <v>18</v>
      </c>
      <c r="BU11" s="16" t="s">
        <v>7</v>
      </c>
      <c r="BV11" s="16" t="s">
        <v>0</v>
      </c>
      <c r="BW11" s="53">
        <v>207.57142857142856</v>
      </c>
      <c r="BX11" s="13">
        <v>27.428571428571427</v>
      </c>
      <c r="BY11" s="64">
        <f t="shared" si="26"/>
        <v>3.9064089521871813E-2</v>
      </c>
      <c r="BZ11" s="13">
        <v>674.71428571428578</v>
      </c>
      <c r="CA11" s="64">
        <f t="shared" si="27"/>
        <v>0.96093591047812821</v>
      </c>
      <c r="CB11" s="6"/>
      <c r="CC11" s="13"/>
      <c r="CD11" s="13">
        <f t="shared" si="28"/>
        <v>494.57142857142867</v>
      </c>
      <c r="CE11" s="46" t="str">
        <f t="shared" si="12"/>
        <v>+ 238%</v>
      </c>
      <c r="CF11" s="39">
        <f t="shared" si="13"/>
        <v>2.382656572608397</v>
      </c>
      <c r="CG11" s="19"/>
      <c r="CH11" s="13"/>
      <c r="CI11" s="13">
        <f t="shared" si="29"/>
        <v>-180.14285714285714</v>
      </c>
      <c r="CJ11" s="46" t="str">
        <f t="shared" si="30"/>
        <v>- 87%</v>
      </c>
      <c r="CK11" s="39">
        <f t="shared" si="31"/>
        <v>-0.86785960082587754</v>
      </c>
      <c r="CL11" s="13"/>
    </row>
    <row r="12" spans="1:92" ht="11.45" customHeight="1" x14ac:dyDescent="0.15">
      <c r="A12" s="2" t="s">
        <v>34</v>
      </c>
      <c r="B12" s="1"/>
      <c r="E12" s="26"/>
      <c r="F12" s="26"/>
      <c r="G12" s="27" t="s">
        <v>11</v>
      </c>
      <c r="H12" s="27" t="s">
        <v>20</v>
      </c>
      <c r="I12" s="54">
        <v>618.07142857142856</v>
      </c>
      <c r="J12" s="29">
        <v>207.21428571428572</v>
      </c>
      <c r="K12" s="63">
        <f t="shared" si="14"/>
        <v>0.33033477567752223</v>
      </c>
      <c r="L12" s="29">
        <v>420.07142857142856</v>
      </c>
      <c r="M12" s="63">
        <f t="shared" si="15"/>
        <v>0.66966522432247788</v>
      </c>
      <c r="N12" s="6"/>
      <c r="O12" s="29"/>
      <c r="P12" s="29">
        <f t="shared" si="16"/>
        <v>9.2142857142856656</v>
      </c>
      <c r="Q12" s="45" t="str">
        <f t="shared" si="0"/>
        <v>+ 1%</v>
      </c>
      <c r="R12" s="36">
        <f t="shared" si="1"/>
        <v>1.4908124349936359E-2</v>
      </c>
      <c r="S12" s="42"/>
      <c r="T12" s="29"/>
      <c r="U12" s="29">
        <f t="shared" si="17"/>
        <v>-410.85714285714283</v>
      </c>
      <c r="V12" s="45" t="str">
        <f t="shared" si="18"/>
        <v>- 66%</v>
      </c>
      <c r="W12" s="36">
        <f t="shared" si="19"/>
        <v>-0.66474055240956886</v>
      </c>
      <c r="X12" s="29"/>
      <c r="AA12" s="26"/>
      <c r="AB12" s="26"/>
      <c r="AC12" s="27" t="s">
        <v>11</v>
      </c>
      <c r="AD12" s="27" t="s">
        <v>20</v>
      </c>
      <c r="AE12" s="54">
        <v>103.07142857142857</v>
      </c>
      <c r="AF12" s="29">
        <v>35.714285714285715</v>
      </c>
      <c r="AG12" s="63">
        <f t="shared" si="20"/>
        <v>0.4012841091492777</v>
      </c>
      <c r="AH12" s="29">
        <v>53.285714285714285</v>
      </c>
      <c r="AI12" s="63">
        <f t="shared" si="21"/>
        <v>0.5987158908507223</v>
      </c>
      <c r="AJ12" s="6"/>
      <c r="AK12" s="29"/>
      <c r="AL12" s="29">
        <f t="shared" si="22"/>
        <v>-14.071428571428569</v>
      </c>
      <c r="AM12" s="45" t="str">
        <f t="shared" si="2"/>
        <v>- 14%</v>
      </c>
      <c r="AN12" s="36">
        <f t="shared" si="3"/>
        <v>-0.13652113652113651</v>
      </c>
      <c r="AO12" s="42"/>
      <c r="AP12" s="29"/>
      <c r="AQ12" s="29">
        <f t="shared" si="4"/>
        <v>-67.357142857142861</v>
      </c>
      <c r="AR12" s="45" t="str">
        <f t="shared" si="5"/>
        <v>- 65%</v>
      </c>
      <c r="AS12" s="36">
        <f t="shared" si="6"/>
        <v>-0.65349965349965355</v>
      </c>
      <c r="AT12" s="29"/>
      <c r="AW12" s="26"/>
      <c r="AX12" s="26"/>
      <c r="AY12" s="27" t="s">
        <v>11</v>
      </c>
      <c r="AZ12" s="27" t="s">
        <v>20</v>
      </c>
      <c r="BA12" s="54">
        <v>117.71428571428571</v>
      </c>
      <c r="BB12" s="29">
        <v>46.714285714285715</v>
      </c>
      <c r="BC12" s="63">
        <f t="shared" si="23"/>
        <v>0.39021479713603818</v>
      </c>
      <c r="BD12" s="29">
        <v>73</v>
      </c>
      <c r="BE12" s="63">
        <f t="shared" si="24"/>
        <v>0.60978520286396176</v>
      </c>
      <c r="BF12" s="6"/>
      <c r="BG12" s="29"/>
      <c r="BH12" s="29">
        <f t="shared" si="25"/>
        <v>2.0000000000000142</v>
      </c>
      <c r="BI12" s="45" t="str">
        <f t="shared" si="7"/>
        <v>+ 2%</v>
      </c>
      <c r="BJ12" s="36">
        <f t="shared" si="8"/>
        <v>1.6990291262136043E-2</v>
      </c>
      <c r="BK12" s="42"/>
      <c r="BL12" s="29"/>
      <c r="BM12" s="29">
        <f t="shared" si="9"/>
        <v>-71</v>
      </c>
      <c r="BN12" s="45" t="str">
        <f t="shared" si="10"/>
        <v>- 60%</v>
      </c>
      <c r="BO12" s="36">
        <f t="shared" si="11"/>
        <v>-0.60315533980582525</v>
      </c>
      <c r="BP12" s="29"/>
      <c r="BS12" s="26"/>
      <c r="BT12" s="26"/>
      <c r="BU12" s="27" t="s">
        <v>11</v>
      </c>
      <c r="BV12" s="27" t="s">
        <v>20</v>
      </c>
      <c r="BW12" s="54">
        <v>220.64285714285714</v>
      </c>
      <c r="BX12" s="29">
        <v>66.642857142857139</v>
      </c>
      <c r="BY12" s="63">
        <f t="shared" si="26"/>
        <v>0.26244725738396624</v>
      </c>
      <c r="BZ12" s="29">
        <v>187.28571428571428</v>
      </c>
      <c r="CA12" s="63">
        <f t="shared" si="27"/>
        <v>0.73755274261603376</v>
      </c>
      <c r="CB12" s="6"/>
      <c r="CC12" s="29"/>
      <c r="CD12" s="29">
        <f t="shared" si="28"/>
        <v>33.285714285714278</v>
      </c>
      <c r="CE12" s="45" t="str">
        <f t="shared" si="12"/>
        <v>+ 15%</v>
      </c>
      <c r="CF12" s="36">
        <f t="shared" si="13"/>
        <v>0.15085788280997084</v>
      </c>
      <c r="CG12" s="42"/>
      <c r="CH12" s="29"/>
      <c r="CI12" s="29">
        <f t="shared" si="29"/>
        <v>-154</v>
      </c>
      <c r="CJ12" s="45" t="str">
        <f t="shared" si="30"/>
        <v>- 70%</v>
      </c>
      <c r="CK12" s="36">
        <f t="shared" si="31"/>
        <v>-0.69796050501780516</v>
      </c>
      <c r="CL12" s="29"/>
    </row>
    <row r="13" spans="1:92" ht="11.45" customHeight="1" x14ac:dyDescent="0.15">
      <c r="A13" s="2" t="s">
        <v>35</v>
      </c>
      <c r="B13" s="1"/>
      <c r="E13" s="20"/>
      <c r="F13" s="20"/>
      <c r="G13" s="21" t="s">
        <v>12</v>
      </c>
      <c r="H13" s="21" t="s">
        <v>21</v>
      </c>
      <c r="I13" s="56">
        <v>1341.7142857142858</v>
      </c>
      <c r="J13" s="23">
        <v>241.14285714285714</v>
      </c>
      <c r="K13" s="66">
        <f t="shared" si="14"/>
        <v>7.5475072658171244E-2</v>
      </c>
      <c r="L13" s="23">
        <v>2953.8571428571427</v>
      </c>
      <c r="M13" s="66">
        <f t="shared" si="15"/>
        <v>0.92452492734182867</v>
      </c>
      <c r="N13" s="6"/>
      <c r="O13" s="23"/>
      <c r="P13" s="23">
        <f t="shared" si="16"/>
        <v>1853.2857142857142</v>
      </c>
      <c r="Q13" s="48" t="str">
        <f t="shared" si="0"/>
        <v>+ 138%</v>
      </c>
      <c r="R13" s="41">
        <f t="shared" si="1"/>
        <v>1.3812819420783644</v>
      </c>
      <c r="S13" s="24"/>
      <c r="T13" s="23"/>
      <c r="U13" s="23">
        <f t="shared" si="17"/>
        <v>-1100.5714285714287</v>
      </c>
      <c r="V13" s="48" t="str">
        <f t="shared" si="18"/>
        <v>- 82%</v>
      </c>
      <c r="W13" s="41">
        <f t="shared" si="19"/>
        <v>-0.82027257240204432</v>
      </c>
      <c r="X13" s="23"/>
      <c r="AA13" s="20"/>
      <c r="AB13" s="20"/>
      <c r="AC13" s="21" t="s">
        <v>12</v>
      </c>
      <c r="AD13" s="21" t="s">
        <v>21</v>
      </c>
      <c r="AE13" s="56">
        <v>294.64285714285717</v>
      </c>
      <c r="AF13" s="23">
        <v>33.785714285714285</v>
      </c>
      <c r="AG13" s="66">
        <f t="shared" si="20"/>
        <v>4.3901986263226278E-2</v>
      </c>
      <c r="AH13" s="23">
        <v>735.78571428571433</v>
      </c>
      <c r="AI13" s="66">
        <f t="shared" si="21"/>
        <v>0.95609801373677361</v>
      </c>
      <c r="AJ13" s="6"/>
      <c r="AK13" s="23"/>
      <c r="AL13" s="23">
        <f t="shared" si="22"/>
        <v>474.9285714285715</v>
      </c>
      <c r="AM13" s="48" t="str">
        <f t="shared" si="2"/>
        <v>+ 161%</v>
      </c>
      <c r="AN13" s="41">
        <f t="shared" si="3"/>
        <v>1.6118787878787879</v>
      </c>
      <c r="AO13" s="24"/>
      <c r="AP13" s="23"/>
      <c r="AQ13" s="23">
        <f t="shared" si="4"/>
        <v>-260.85714285714289</v>
      </c>
      <c r="AR13" s="48" t="str">
        <f t="shared" si="5"/>
        <v>- 89%</v>
      </c>
      <c r="AS13" s="41">
        <f t="shared" si="6"/>
        <v>-0.88533333333333342</v>
      </c>
      <c r="AT13" s="23"/>
      <c r="AW13" s="20"/>
      <c r="AX13" s="20"/>
      <c r="AY13" s="21" t="s">
        <v>12</v>
      </c>
      <c r="AZ13" s="21" t="s">
        <v>21</v>
      </c>
      <c r="BA13" s="56">
        <v>290.92857142857144</v>
      </c>
      <c r="BB13" s="23">
        <v>62.857142857142854</v>
      </c>
      <c r="BC13" s="66">
        <f t="shared" si="23"/>
        <v>9.01824144291863E-2</v>
      </c>
      <c r="BD13" s="23">
        <v>634.14285714285711</v>
      </c>
      <c r="BE13" s="66">
        <f t="shared" si="24"/>
        <v>0.9098175855708136</v>
      </c>
      <c r="BF13" s="6"/>
      <c r="BG13" s="23"/>
      <c r="BH13" s="23">
        <f t="shared" si="25"/>
        <v>406.07142857142856</v>
      </c>
      <c r="BI13" s="48" t="str">
        <f t="shared" si="7"/>
        <v>+ 140%</v>
      </c>
      <c r="BJ13" s="41">
        <f t="shared" si="8"/>
        <v>1.3957770684998771</v>
      </c>
      <c r="BK13" s="24"/>
      <c r="BL13" s="23"/>
      <c r="BM13" s="23">
        <f t="shared" si="9"/>
        <v>-228.07142857142858</v>
      </c>
      <c r="BN13" s="48" t="str">
        <f t="shared" si="10"/>
        <v>- 78%</v>
      </c>
      <c r="BO13" s="41">
        <f t="shared" si="11"/>
        <v>-0.783943039528603</v>
      </c>
      <c r="BP13" s="23"/>
      <c r="BS13" s="20"/>
      <c r="BT13" s="20"/>
      <c r="BU13" s="21" t="s">
        <v>12</v>
      </c>
      <c r="BV13" s="21" t="s">
        <v>21</v>
      </c>
      <c r="BW13" s="56">
        <v>440.71428571428572</v>
      </c>
      <c r="BX13" s="23">
        <v>84.214285714285708</v>
      </c>
      <c r="BY13" s="66">
        <f t="shared" si="26"/>
        <v>8.5832847990681416E-2</v>
      </c>
      <c r="BZ13" s="23">
        <v>896.92857142857144</v>
      </c>
      <c r="CA13" s="66">
        <f t="shared" si="27"/>
        <v>0.91416715200931864</v>
      </c>
      <c r="CB13" s="6"/>
      <c r="CC13" s="23"/>
      <c r="CD13" s="23">
        <f t="shared" si="28"/>
        <v>540.42857142857133</v>
      </c>
      <c r="CE13" s="48" t="str">
        <f t="shared" si="12"/>
        <v>+ 123%</v>
      </c>
      <c r="CF13" s="41">
        <f t="shared" si="13"/>
        <v>1.2262560777957858</v>
      </c>
      <c r="CG13" s="24"/>
      <c r="CH13" s="23"/>
      <c r="CI13" s="23">
        <f t="shared" si="29"/>
        <v>-356.5</v>
      </c>
      <c r="CJ13" s="48" t="str">
        <f t="shared" si="30"/>
        <v>- 81%</v>
      </c>
      <c r="CK13" s="41">
        <f t="shared" si="31"/>
        <v>-0.8089141004862237</v>
      </c>
      <c r="CL13" s="23"/>
    </row>
    <row r="14" spans="1:92" ht="11.45" customHeight="1" x14ac:dyDescent="0.15">
      <c r="C14" s="1"/>
      <c r="E14" s="26" t="s">
        <v>9</v>
      </c>
      <c r="F14" s="26" t="s">
        <v>1</v>
      </c>
      <c r="G14" s="27" t="s">
        <v>7</v>
      </c>
      <c r="H14" s="27" t="s">
        <v>0</v>
      </c>
      <c r="I14" s="54">
        <v>33.285714285714285</v>
      </c>
      <c r="J14" s="29">
        <v>8.7142857142857135</v>
      </c>
      <c r="K14" s="63">
        <f t="shared" si="14"/>
        <v>3.4678794769755536E-2</v>
      </c>
      <c r="L14" s="29">
        <v>242.57142857142858</v>
      </c>
      <c r="M14" s="63">
        <f t="shared" si="15"/>
        <v>0.96532120523024445</v>
      </c>
      <c r="N14" s="6"/>
      <c r="O14" s="29"/>
      <c r="P14" s="29">
        <f t="shared" si="16"/>
        <v>218.00000000000003</v>
      </c>
      <c r="Q14" s="45" t="str">
        <f t="shared" si="0"/>
        <v>+ 655%</v>
      </c>
      <c r="R14" s="40">
        <f t="shared" si="1"/>
        <v>6.549356223175967</v>
      </c>
      <c r="S14" s="42"/>
      <c r="T14" s="29"/>
      <c r="U14" s="29">
        <f t="shared" si="17"/>
        <v>-24.571428571428569</v>
      </c>
      <c r="V14" s="45" t="str">
        <f t="shared" si="18"/>
        <v>- 74%</v>
      </c>
      <c r="W14" s="40">
        <f t="shared" si="19"/>
        <v>-0.73819742489270379</v>
      </c>
      <c r="X14" s="29"/>
      <c r="AA14" s="26" t="s">
        <v>9</v>
      </c>
      <c r="AB14" s="26" t="s">
        <v>1</v>
      </c>
      <c r="AC14" s="27" t="s">
        <v>7</v>
      </c>
      <c r="AD14" s="27" t="s">
        <v>0</v>
      </c>
      <c r="AE14" s="54">
        <v>5.9285714285714288</v>
      </c>
      <c r="AF14" s="29">
        <v>2.6428571428571428</v>
      </c>
      <c r="AG14" s="63">
        <f t="shared" si="20"/>
        <v>3.1223628691983123E-2</v>
      </c>
      <c r="AH14" s="29">
        <v>82</v>
      </c>
      <c r="AI14" s="63">
        <f t="shared" si="21"/>
        <v>0.96877637130801697</v>
      </c>
      <c r="AJ14" s="6"/>
      <c r="AK14" s="29"/>
      <c r="AL14" s="29">
        <f t="shared" si="22"/>
        <v>78.714285714285708</v>
      </c>
      <c r="AM14" s="45" t="str">
        <f t="shared" si="2"/>
        <v>+ 1328%</v>
      </c>
      <c r="AN14" s="40">
        <f t="shared" si="3"/>
        <v>13.277108433734938</v>
      </c>
      <c r="AO14" s="42"/>
      <c r="AP14" s="29"/>
      <c r="AQ14" s="29">
        <f t="shared" si="4"/>
        <v>-3.285714285714286</v>
      </c>
      <c r="AR14" s="45" t="str">
        <f t="shared" si="5"/>
        <v>- 55%</v>
      </c>
      <c r="AS14" s="40">
        <f t="shared" si="6"/>
        <v>-0.55421686746987953</v>
      </c>
      <c r="AT14" s="29"/>
      <c r="AW14" s="26" t="s">
        <v>9</v>
      </c>
      <c r="AX14" s="26" t="s">
        <v>1</v>
      </c>
      <c r="AY14" s="27" t="s">
        <v>7</v>
      </c>
      <c r="AZ14" s="27" t="s">
        <v>0</v>
      </c>
      <c r="BA14" s="54">
        <v>10.071428571428571</v>
      </c>
      <c r="BB14" s="29">
        <v>1.9285714285714286</v>
      </c>
      <c r="BC14" s="63">
        <f t="shared" si="23"/>
        <v>3.896103896103896E-2</v>
      </c>
      <c r="BD14" s="29">
        <v>47.571428571428569</v>
      </c>
      <c r="BE14" s="63">
        <f t="shared" si="24"/>
        <v>0.96103896103896103</v>
      </c>
      <c r="BF14" s="6"/>
      <c r="BG14" s="29"/>
      <c r="BH14" s="29">
        <f t="shared" si="25"/>
        <v>39.428571428571431</v>
      </c>
      <c r="BI14" s="45" t="str">
        <f t="shared" si="7"/>
        <v>+ 391%</v>
      </c>
      <c r="BJ14" s="40">
        <f t="shared" si="8"/>
        <v>3.9148936170212769</v>
      </c>
      <c r="BK14" s="42"/>
      <c r="BL14" s="29"/>
      <c r="BM14" s="29">
        <f t="shared" si="9"/>
        <v>-8.1428571428571423</v>
      </c>
      <c r="BN14" s="45" t="str">
        <f t="shared" si="10"/>
        <v>- 81%</v>
      </c>
      <c r="BO14" s="40">
        <f t="shared" si="11"/>
        <v>-0.80851063829787229</v>
      </c>
      <c r="BP14" s="29"/>
      <c r="BS14" s="26" t="s">
        <v>9</v>
      </c>
      <c r="BT14" s="26" t="s">
        <v>1</v>
      </c>
      <c r="BU14" s="27" t="s">
        <v>7</v>
      </c>
      <c r="BV14" s="27" t="s">
        <v>0</v>
      </c>
      <c r="BW14" s="54">
        <v>7.5</v>
      </c>
      <c r="BX14" s="29">
        <v>2.3571428571428572</v>
      </c>
      <c r="BY14" s="63">
        <f t="shared" si="26"/>
        <v>3.8283062645011606E-2</v>
      </c>
      <c r="BZ14" s="29">
        <v>59.214285714285708</v>
      </c>
      <c r="CA14" s="63">
        <f t="shared" si="27"/>
        <v>0.96171693735498842</v>
      </c>
      <c r="CB14" s="6"/>
      <c r="CC14" s="29"/>
      <c r="CD14" s="29">
        <f t="shared" si="28"/>
        <v>54.071428571428562</v>
      </c>
      <c r="CE14" s="45" t="str">
        <f t="shared" si="12"/>
        <v>+ 721%</v>
      </c>
      <c r="CF14" s="40">
        <f t="shared" si="13"/>
        <v>7.2095238095238079</v>
      </c>
      <c r="CG14" s="42"/>
      <c r="CH14" s="29"/>
      <c r="CI14" s="29">
        <f t="shared" si="29"/>
        <v>-5.1428571428571423</v>
      </c>
      <c r="CJ14" s="45" t="str">
        <f t="shared" si="30"/>
        <v>- 69%</v>
      </c>
      <c r="CK14" s="40">
        <f t="shared" si="31"/>
        <v>-0.68571428571428561</v>
      </c>
      <c r="CL14" s="29"/>
    </row>
    <row r="15" spans="1:92" ht="11.45" customHeight="1" x14ac:dyDescent="0.15">
      <c r="C15" s="1"/>
      <c r="E15" s="17"/>
      <c r="F15" s="17"/>
      <c r="G15" s="16" t="s">
        <v>11</v>
      </c>
      <c r="H15" s="16" t="s">
        <v>20</v>
      </c>
      <c r="I15" s="53">
        <v>110.35714285714285</v>
      </c>
      <c r="J15" s="13">
        <v>42.857142857142854</v>
      </c>
      <c r="K15" s="64">
        <f t="shared" si="14"/>
        <v>0.22979701263883567</v>
      </c>
      <c r="L15" s="13">
        <v>143.64285714285714</v>
      </c>
      <c r="M15" s="64">
        <f t="shared" si="15"/>
        <v>0.77020298736116433</v>
      </c>
      <c r="N15" s="6"/>
      <c r="O15" s="13"/>
      <c r="P15" s="13">
        <f t="shared" si="16"/>
        <v>76.142857142857153</v>
      </c>
      <c r="Q15" s="46" t="str">
        <f t="shared" si="0"/>
        <v>+ 69%</v>
      </c>
      <c r="R15" s="37">
        <f t="shared" si="1"/>
        <v>0.6899676375404532</v>
      </c>
      <c r="S15" s="19"/>
      <c r="T15" s="13"/>
      <c r="U15" s="13">
        <f t="shared" si="17"/>
        <v>-67.5</v>
      </c>
      <c r="V15" s="46" t="str">
        <f t="shared" si="18"/>
        <v>- 61%</v>
      </c>
      <c r="W15" s="37">
        <f t="shared" si="19"/>
        <v>-0.61165048543689327</v>
      </c>
      <c r="X15" s="13"/>
      <c r="AA15" s="17"/>
      <c r="AB15" s="17"/>
      <c r="AC15" s="16" t="s">
        <v>11</v>
      </c>
      <c r="AD15" s="16" t="s">
        <v>20</v>
      </c>
      <c r="AE15" s="53">
        <v>24.071428571428573</v>
      </c>
      <c r="AF15" s="13">
        <v>9.5714285714285712</v>
      </c>
      <c r="AG15" s="64">
        <f t="shared" si="20"/>
        <v>0.24231464737793851</v>
      </c>
      <c r="AH15" s="13">
        <v>29.928571428571427</v>
      </c>
      <c r="AI15" s="64">
        <f t="shared" si="21"/>
        <v>0.75768535262206149</v>
      </c>
      <c r="AJ15" s="6"/>
      <c r="AK15" s="13"/>
      <c r="AL15" s="13">
        <f t="shared" si="22"/>
        <v>15.428571428571427</v>
      </c>
      <c r="AM15" s="46" t="str">
        <f t="shared" si="2"/>
        <v>+ 64%</v>
      </c>
      <c r="AN15" s="37">
        <f t="shared" si="3"/>
        <v>0.64094955489614236</v>
      </c>
      <c r="AO15" s="19"/>
      <c r="AP15" s="13"/>
      <c r="AQ15" s="13">
        <f t="shared" si="4"/>
        <v>-14.500000000000002</v>
      </c>
      <c r="AR15" s="46" t="str">
        <f t="shared" si="5"/>
        <v>- 60%</v>
      </c>
      <c r="AS15" s="37">
        <f t="shared" si="6"/>
        <v>-0.60237388724035612</v>
      </c>
      <c r="AT15" s="13"/>
      <c r="AW15" s="17"/>
      <c r="AX15" s="17"/>
      <c r="AY15" s="16" t="s">
        <v>11</v>
      </c>
      <c r="AZ15" s="16" t="s">
        <v>20</v>
      </c>
      <c r="BA15" s="53">
        <v>24</v>
      </c>
      <c r="BB15" s="13">
        <v>10.642857142857142</v>
      </c>
      <c r="BC15" s="64">
        <f t="shared" si="23"/>
        <v>0.27090909090909088</v>
      </c>
      <c r="BD15" s="13">
        <v>28.642857142857142</v>
      </c>
      <c r="BE15" s="64">
        <f t="shared" si="24"/>
        <v>0.72909090909090912</v>
      </c>
      <c r="BF15" s="6"/>
      <c r="BG15" s="13"/>
      <c r="BH15" s="13">
        <f t="shared" si="25"/>
        <v>15.285714285714285</v>
      </c>
      <c r="BI15" s="46" t="str">
        <f t="shared" si="7"/>
        <v>+ 64%</v>
      </c>
      <c r="BJ15" s="37">
        <f t="shared" si="8"/>
        <v>0.63690476190476186</v>
      </c>
      <c r="BK15" s="19"/>
      <c r="BL15" s="13"/>
      <c r="BM15" s="13">
        <f t="shared" si="9"/>
        <v>-13.357142857142858</v>
      </c>
      <c r="BN15" s="46" t="str">
        <f t="shared" si="10"/>
        <v>- 56%</v>
      </c>
      <c r="BO15" s="37">
        <f t="shared" si="11"/>
        <v>-0.55654761904761907</v>
      </c>
      <c r="BP15" s="13"/>
      <c r="BS15" s="17"/>
      <c r="BT15" s="17"/>
      <c r="BU15" s="16" t="s">
        <v>11</v>
      </c>
      <c r="BV15" s="16" t="s">
        <v>20</v>
      </c>
      <c r="BW15" s="53">
        <v>28</v>
      </c>
      <c r="BX15" s="13">
        <v>10.071428571428571</v>
      </c>
      <c r="BY15" s="64">
        <f t="shared" si="26"/>
        <v>0.18503937007874016</v>
      </c>
      <c r="BZ15" s="13">
        <v>44.357142857142854</v>
      </c>
      <c r="CA15" s="64">
        <f t="shared" si="27"/>
        <v>0.81496062992125984</v>
      </c>
      <c r="CB15" s="6"/>
      <c r="CC15" s="13"/>
      <c r="CD15" s="13">
        <f t="shared" si="28"/>
        <v>26.428571428571423</v>
      </c>
      <c r="CE15" s="46" t="str">
        <f t="shared" si="12"/>
        <v>+ 94%</v>
      </c>
      <c r="CF15" s="37">
        <f t="shared" si="13"/>
        <v>0.94387755102040793</v>
      </c>
      <c r="CG15" s="19"/>
      <c r="CH15" s="13"/>
      <c r="CI15" s="13">
        <f t="shared" si="29"/>
        <v>-17.928571428571431</v>
      </c>
      <c r="CJ15" s="46" t="str">
        <f t="shared" si="30"/>
        <v>- 64%</v>
      </c>
      <c r="CK15" s="37">
        <f t="shared" si="31"/>
        <v>-0.64030612244897966</v>
      </c>
      <c r="CL15" s="13"/>
    </row>
    <row r="16" spans="1:92" ht="11.45" customHeight="1" x14ac:dyDescent="0.15">
      <c r="C16" s="1"/>
      <c r="E16" s="31"/>
      <c r="F16" s="31"/>
      <c r="G16" s="32" t="s">
        <v>12</v>
      </c>
      <c r="H16" s="32" t="s">
        <v>21</v>
      </c>
      <c r="I16" s="55">
        <v>131</v>
      </c>
      <c r="J16" s="34">
        <v>49.928571428571431</v>
      </c>
      <c r="K16" s="65">
        <f t="shared" si="14"/>
        <v>6.6647597254004584E-2</v>
      </c>
      <c r="L16" s="34">
        <v>699.21428571428567</v>
      </c>
      <c r="M16" s="65">
        <f t="shared" si="15"/>
        <v>0.9333524027459954</v>
      </c>
      <c r="N16" s="6"/>
      <c r="O16" s="34"/>
      <c r="P16" s="34">
        <f t="shared" si="16"/>
        <v>618.14285714285711</v>
      </c>
      <c r="Q16" s="47" t="str">
        <f t="shared" si="0"/>
        <v>+ 472%</v>
      </c>
      <c r="R16" s="38">
        <f t="shared" si="1"/>
        <v>4.7186477644492912</v>
      </c>
      <c r="S16" s="43"/>
      <c r="T16" s="34"/>
      <c r="U16" s="34">
        <f t="shared" si="17"/>
        <v>-81.071428571428569</v>
      </c>
      <c r="V16" s="47" t="str">
        <f t="shared" si="18"/>
        <v>- 62%</v>
      </c>
      <c r="W16" s="38">
        <f t="shared" si="19"/>
        <v>-0.61886586695747003</v>
      </c>
      <c r="X16" s="34"/>
      <c r="AA16" s="31"/>
      <c r="AB16" s="31"/>
      <c r="AC16" s="32" t="s">
        <v>12</v>
      </c>
      <c r="AD16" s="32" t="s">
        <v>21</v>
      </c>
      <c r="AE16" s="55">
        <v>28.142857142857142</v>
      </c>
      <c r="AF16" s="34">
        <v>8.1428571428571423</v>
      </c>
      <c r="AG16" s="65">
        <f t="shared" si="20"/>
        <v>3.8319327731092437E-2</v>
      </c>
      <c r="AH16" s="34">
        <v>204.35714285714286</v>
      </c>
      <c r="AI16" s="65">
        <f t="shared" si="21"/>
        <v>0.96168067226890763</v>
      </c>
      <c r="AJ16" s="6"/>
      <c r="AK16" s="34"/>
      <c r="AL16" s="34">
        <f t="shared" si="22"/>
        <v>184.35714285714286</v>
      </c>
      <c r="AM16" s="47" t="str">
        <f t="shared" si="2"/>
        <v>+ 655%</v>
      </c>
      <c r="AN16" s="38">
        <f t="shared" si="3"/>
        <v>6.5507614213197973</v>
      </c>
      <c r="AO16" s="43"/>
      <c r="AP16" s="34"/>
      <c r="AQ16" s="34">
        <f t="shared" si="4"/>
        <v>-20</v>
      </c>
      <c r="AR16" s="47" t="str">
        <f t="shared" si="5"/>
        <v>- 71%</v>
      </c>
      <c r="AS16" s="38">
        <f t="shared" si="6"/>
        <v>-0.71065989847715738</v>
      </c>
      <c r="AT16" s="34"/>
      <c r="AW16" s="31"/>
      <c r="AX16" s="31"/>
      <c r="AY16" s="32" t="s">
        <v>12</v>
      </c>
      <c r="AZ16" s="32" t="s">
        <v>21</v>
      </c>
      <c r="BA16" s="55">
        <v>31.928571428571427</v>
      </c>
      <c r="BB16" s="34">
        <v>12.5</v>
      </c>
      <c r="BC16" s="65">
        <f t="shared" si="23"/>
        <v>7.829977628635347E-2</v>
      </c>
      <c r="BD16" s="34">
        <v>147.14285714285714</v>
      </c>
      <c r="BE16" s="65">
        <f t="shared" si="24"/>
        <v>0.92170022371364657</v>
      </c>
      <c r="BF16" s="6"/>
      <c r="BG16" s="34"/>
      <c r="BH16" s="34">
        <f t="shared" si="25"/>
        <v>127.71428571428571</v>
      </c>
      <c r="BI16" s="47" t="str">
        <f t="shared" si="7"/>
        <v>+ 400%</v>
      </c>
      <c r="BJ16" s="38">
        <f t="shared" si="8"/>
        <v>4</v>
      </c>
      <c r="BK16" s="43"/>
      <c r="BL16" s="34"/>
      <c r="BM16" s="34">
        <f t="shared" si="9"/>
        <v>-19.428571428571427</v>
      </c>
      <c r="BN16" s="47" t="str">
        <f t="shared" si="10"/>
        <v>- 61%</v>
      </c>
      <c r="BO16" s="38">
        <f t="shared" si="11"/>
        <v>-0.60850111856823264</v>
      </c>
      <c r="BP16" s="34"/>
      <c r="BS16" s="31"/>
      <c r="BT16" s="31"/>
      <c r="BU16" s="32" t="s">
        <v>12</v>
      </c>
      <c r="BV16" s="32" t="s">
        <v>21</v>
      </c>
      <c r="BW16" s="55">
        <v>33.357142857142854</v>
      </c>
      <c r="BX16" s="34">
        <v>15.428571428571429</v>
      </c>
      <c r="BY16" s="65">
        <f t="shared" si="26"/>
        <v>8.1478687287815932E-2</v>
      </c>
      <c r="BZ16" s="34">
        <v>173.92857142857142</v>
      </c>
      <c r="CA16" s="65">
        <f t="shared" si="27"/>
        <v>0.91852131271218418</v>
      </c>
      <c r="CB16" s="6"/>
      <c r="CC16" s="34"/>
      <c r="CD16" s="34">
        <f t="shared" si="28"/>
        <v>155.99999999999997</v>
      </c>
      <c r="CE16" s="47" t="str">
        <f t="shared" si="12"/>
        <v>+ 468%</v>
      </c>
      <c r="CF16" s="38">
        <f t="shared" si="13"/>
        <v>4.6766595289079227</v>
      </c>
      <c r="CG16" s="43"/>
      <c r="CH16" s="34"/>
      <c r="CI16" s="34">
        <f t="shared" si="29"/>
        <v>-17.928571428571423</v>
      </c>
      <c r="CJ16" s="47" t="str">
        <f t="shared" si="30"/>
        <v>- 54%</v>
      </c>
      <c r="CK16" s="38">
        <f t="shared" si="31"/>
        <v>-0.53747323340471087</v>
      </c>
      <c r="CL16" s="34"/>
    </row>
    <row r="17" spans="3:90" ht="11.45" customHeight="1" x14ac:dyDescent="0.15">
      <c r="C17" s="1"/>
      <c r="E17" s="17" t="s">
        <v>10</v>
      </c>
      <c r="F17" s="17" t="s">
        <v>19</v>
      </c>
      <c r="G17" s="16" t="s">
        <v>7</v>
      </c>
      <c r="H17" s="16" t="s">
        <v>0</v>
      </c>
      <c r="I17" s="53">
        <v>19.642857142857146</v>
      </c>
      <c r="J17" s="13">
        <v>15.071428571428571</v>
      </c>
      <c r="K17" s="64">
        <f t="shared" si="14"/>
        <v>0.35762711864406777</v>
      </c>
      <c r="L17" s="13">
        <v>27.071428571428573</v>
      </c>
      <c r="M17" s="64">
        <f t="shared" si="15"/>
        <v>0.64237288135593218</v>
      </c>
      <c r="N17" s="6"/>
      <c r="O17" s="13"/>
      <c r="P17" s="13">
        <f t="shared" si="16"/>
        <v>22.5</v>
      </c>
      <c r="Q17" s="46" t="str">
        <f t="shared" si="0"/>
        <v>+ 115%</v>
      </c>
      <c r="R17" s="39">
        <f t="shared" si="1"/>
        <v>1.1454545454545453</v>
      </c>
      <c r="S17" s="19"/>
      <c r="T17" s="13"/>
      <c r="U17" s="13">
        <f t="shared" si="17"/>
        <v>-4.5714285714285747</v>
      </c>
      <c r="V17" s="46" t="str">
        <f t="shared" si="18"/>
        <v>- 23%</v>
      </c>
      <c r="W17" s="39">
        <f t="shared" si="19"/>
        <v>-0.23272727272727287</v>
      </c>
      <c r="X17" s="13"/>
      <c r="AA17" s="17" t="s">
        <v>10</v>
      </c>
      <c r="AB17" s="17" t="s">
        <v>19</v>
      </c>
      <c r="AC17" s="16" t="s">
        <v>7</v>
      </c>
      <c r="AD17" s="16" t="s">
        <v>0</v>
      </c>
      <c r="AE17" s="53">
        <v>7.7142857142857144</v>
      </c>
      <c r="AF17" s="13">
        <v>7.1428571428571432</v>
      </c>
      <c r="AG17" s="64">
        <f t="shared" si="20"/>
        <v>0.39062500000000006</v>
      </c>
      <c r="AH17" s="13">
        <v>11.142857142857142</v>
      </c>
      <c r="AI17" s="64">
        <f t="shared" si="21"/>
        <v>0.609375</v>
      </c>
      <c r="AJ17" s="6"/>
      <c r="AK17" s="13"/>
      <c r="AL17" s="13">
        <f t="shared" si="22"/>
        <v>10.571428571428569</v>
      </c>
      <c r="AM17" s="46" t="str">
        <f t="shared" si="2"/>
        <v>+ 137%</v>
      </c>
      <c r="AN17" s="39">
        <f t="shared" si="3"/>
        <v>1.37037037037037</v>
      </c>
      <c r="AO17" s="19"/>
      <c r="AP17" s="13"/>
      <c r="AQ17" s="13">
        <f t="shared" si="4"/>
        <v>-0.57142857142857117</v>
      </c>
      <c r="AR17" s="46" t="str">
        <f t="shared" si="5"/>
        <v>- 7%</v>
      </c>
      <c r="AS17" s="39">
        <f t="shared" si="6"/>
        <v>-7.4074074074074042E-2</v>
      </c>
      <c r="AT17" s="13"/>
      <c r="AW17" s="17" t="s">
        <v>10</v>
      </c>
      <c r="AX17" s="17" t="s">
        <v>19</v>
      </c>
      <c r="AY17" s="16" t="s">
        <v>7</v>
      </c>
      <c r="AZ17" s="16" t="s">
        <v>0</v>
      </c>
      <c r="BA17" s="53">
        <v>4.2142857142857144</v>
      </c>
      <c r="BB17" s="13">
        <v>4</v>
      </c>
      <c r="BC17" s="64">
        <f t="shared" si="23"/>
        <v>0.44800000000000001</v>
      </c>
      <c r="BD17" s="13">
        <v>4.9285714285714288</v>
      </c>
      <c r="BE17" s="64">
        <f t="shared" si="24"/>
        <v>0.55200000000000005</v>
      </c>
      <c r="BF17" s="6"/>
      <c r="BG17" s="13"/>
      <c r="BH17" s="13">
        <f t="shared" si="25"/>
        <v>4.7142857142857144</v>
      </c>
      <c r="BI17" s="46" t="str">
        <f t="shared" si="7"/>
        <v>+ 112%</v>
      </c>
      <c r="BJ17" s="39">
        <f t="shared" si="8"/>
        <v>1.1186440677966101</v>
      </c>
      <c r="BK17" s="19"/>
      <c r="BL17" s="13"/>
      <c r="BM17" s="13">
        <f t="shared" si="9"/>
        <v>-0.21428571428571441</v>
      </c>
      <c r="BN17" s="46" t="str">
        <f t="shared" si="10"/>
        <v>- 5%</v>
      </c>
      <c r="BO17" s="39">
        <f t="shared" si="11"/>
        <v>-5.0847457627118675E-2</v>
      </c>
      <c r="BP17" s="13"/>
      <c r="BS17" s="17" t="s">
        <v>10</v>
      </c>
      <c r="BT17" s="17" t="s">
        <v>19</v>
      </c>
      <c r="BU17" s="16" t="s">
        <v>7</v>
      </c>
      <c r="BV17" s="16" t="s">
        <v>0</v>
      </c>
      <c r="BW17" s="53">
        <v>3.4285714285714288</v>
      </c>
      <c r="BX17" s="13">
        <v>2.3571428571428572</v>
      </c>
      <c r="BY17" s="64">
        <f t="shared" si="26"/>
        <v>0.32038834951456308</v>
      </c>
      <c r="BZ17" s="13">
        <v>5</v>
      </c>
      <c r="CA17" s="64">
        <f t="shared" si="27"/>
        <v>0.67961165048543681</v>
      </c>
      <c r="CB17" s="6"/>
      <c r="CC17" s="13"/>
      <c r="CD17" s="13">
        <f t="shared" si="28"/>
        <v>3.9285714285714288</v>
      </c>
      <c r="CE17" s="46" t="str">
        <f t="shared" si="12"/>
        <v>+ 115%</v>
      </c>
      <c r="CF17" s="39">
        <f t="shared" si="13"/>
        <v>1.1458333333333333</v>
      </c>
      <c r="CG17" s="19"/>
      <c r="CH17" s="13"/>
      <c r="CI17" s="13">
        <f t="shared" si="29"/>
        <v>-1.0714285714285716</v>
      </c>
      <c r="CJ17" s="46" t="str">
        <f t="shared" si="30"/>
        <v>- 31%</v>
      </c>
      <c r="CK17" s="39">
        <f t="shared" si="31"/>
        <v>-0.31250000000000006</v>
      </c>
      <c r="CL17" s="13"/>
    </row>
    <row r="18" spans="3:90" ht="11.45" customHeight="1" x14ac:dyDescent="0.15">
      <c r="E18" s="31"/>
      <c r="F18" s="31"/>
      <c r="G18" s="32" t="s">
        <v>12</v>
      </c>
      <c r="H18" s="32" t="s">
        <v>21</v>
      </c>
      <c r="I18" s="55">
        <v>30.999999999999993</v>
      </c>
      <c r="J18" s="34">
        <v>45</v>
      </c>
      <c r="K18" s="65">
        <f t="shared" si="14"/>
        <v>0.47155688622754488</v>
      </c>
      <c r="L18" s="34">
        <v>50.428571428571431</v>
      </c>
      <c r="M18" s="65">
        <f t="shared" si="15"/>
        <v>0.52844311377245512</v>
      </c>
      <c r="N18" s="6"/>
      <c r="O18" s="34"/>
      <c r="P18" s="34">
        <f t="shared" si="16"/>
        <v>64.428571428571445</v>
      </c>
      <c r="Q18" s="47" t="str">
        <f t="shared" si="0"/>
        <v>+ 208%</v>
      </c>
      <c r="R18" s="38">
        <f t="shared" si="1"/>
        <v>2.0783410138248857</v>
      </c>
      <c r="S18" s="43"/>
      <c r="T18" s="34"/>
      <c r="U18" s="34">
        <f t="shared" si="17"/>
        <v>14.000000000000007</v>
      </c>
      <c r="V18" s="47" t="str">
        <f t="shared" si="18"/>
        <v>+ 45%</v>
      </c>
      <c r="W18" s="38">
        <f t="shared" si="19"/>
        <v>0.45161290322580677</v>
      </c>
      <c r="X18" s="34"/>
      <c r="AA18" s="31"/>
      <c r="AB18" s="31"/>
      <c r="AC18" s="32" t="s">
        <v>12</v>
      </c>
      <c r="AD18" s="32" t="s">
        <v>21</v>
      </c>
      <c r="AE18" s="55">
        <v>8.3571428571428577</v>
      </c>
      <c r="AF18" s="34">
        <v>14.642857142857142</v>
      </c>
      <c r="AG18" s="65">
        <f t="shared" si="20"/>
        <v>0.37070524412296563</v>
      </c>
      <c r="AH18" s="34">
        <v>24.857142857142858</v>
      </c>
      <c r="AI18" s="65">
        <f t="shared" si="21"/>
        <v>0.62929475587703432</v>
      </c>
      <c r="AJ18" s="6"/>
      <c r="AK18" s="34"/>
      <c r="AL18" s="34">
        <f t="shared" si="22"/>
        <v>31.142857142857142</v>
      </c>
      <c r="AM18" s="47" t="str">
        <f t="shared" si="2"/>
        <v>+ 373%</v>
      </c>
      <c r="AN18" s="38">
        <f t="shared" si="3"/>
        <v>3.7264957264957261</v>
      </c>
      <c r="AO18" s="43"/>
      <c r="AP18" s="34"/>
      <c r="AQ18" s="34">
        <f t="shared" si="4"/>
        <v>6.2857142857142847</v>
      </c>
      <c r="AR18" s="47" t="str">
        <f t="shared" si="5"/>
        <v>+ 75%</v>
      </c>
      <c r="AS18" s="38">
        <f t="shared" si="6"/>
        <v>0.75213675213675202</v>
      </c>
      <c r="AT18" s="34"/>
      <c r="AW18" s="31"/>
      <c r="AX18" s="31"/>
      <c r="AY18" s="32" t="s">
        <v>12</v>
      </c>
      <c r="AZ18" s="32" t="s">
        <v>21</v>
      </c>
      <c r="BA18" s="55">
        <v>9.3571428571428577</v>
      </c>
      <c r="BB18" s="34">
        <v>5.9285714285714288</v>
      </c>
      <c r="BC18" s="65">
        <f t="shared" si="23"/>
        <v>0.42131979695431476</v>
      </c>
      <c r="BD18" s="34">
        <v>8.1428571428571423</v>
      </c>
      <c r="BE18" s="65">
        <f t="shared" si="24"/>
        <v>0.57868020304568524</v>
      </c>
      <c r="BF18" s="6"/>
      <c r="BG18" s="34"/>
      <c r="BH18" s="34">
        <f t="shared" si="25"/>
        <v>4.7142857142857135</v>
      </c>
      <c r="BI18" s="47" t="str">
        <f t="shared" si="7"/>
        <v>+ 50%</v>
      </c>
      <c r="BJ18" s="38">
        <f t="shared" si="8"/>
        <v>0.50381679389312961</v>
      </c>
      <c r="BK18" s="43"/>
      <c r="BL18" s="34"/>
      <c r="BM18" s="34">
        <f t="shared" si="9"/>
        <v>-3.4285714285714288</v>
      </c>
      <c r="BN18" s="47" t="str">
        <f t="shared" si="10"/>
        <v>- 37%</v>
      </c>
      <c r="BO18" s="38">
        <f t="shared" si="11"/>
        <v>-0.36641221374045801</v>
      </c>
      <c r="BP18" s="34"/>
      <c r="BS18" s="31"/>
      <c r="BT18" s="31"/>
      <c r="BU18" s="32" t="s">
        <v>12</v>
      </c>
      <c r="BV18" s="32" t="s">
        <v>21</v>
      </c>
      <c r="BW18" s="55">
        <v>6.9285714285714288</v>
      </c>
      <c r="BX18" s="34">
        <v>13.571428571428571</v>
      </c>
      <c r="BY18" s="65">
        <f t="shared" si="26"/>
        <v>0.58282208588957052</v>
      </c>
      <c r="BZ18" s="34">
        <v>9.7142857142857135</v>
      </c>
      <c r="CA18" s="65">
        <f t="shared" si="27"/>
        <v>0.41717791411042943</v>
      </c>
      <c r="CB18" s="6"/>
      <c r="CC18" s="34"/>
      <c r="CD18" s="34">
        <f t="shared" si="28"/>
        <v>16.357142857142854</v>
      </c>
      <c r="CE18" s="47" t="str">
        <f t="shared" si="12"/>
        <v>+ 236%</v>
      </c>
      <c r="CF18" s="38">
        <f t="shared" si="13"/>
        <v>2.3608247422680408</v>
      </c>
      <c r="CG18" s="43"/>
      <c r="CH18" s="34"/>
      <c r="CI18" s="34">
        <f t="shared" si="29"/>
        <v>6.6428571428571423</v>
      </c>
      <c r="CJ18" s="47" t="str">
        <f t="shared" si="30"/>
        <v>+ 96%</v>
      </c>
      <c r="CK18" s="38">
        <f t="shared" si="31"/>
        <v>0.95876288659793807</v>
      </c>
      <c r="CL18" s="34"/>
    </row>
    <row r="19" spans="3:90" ht="11.45" customHeight="1" x14ac:dyDescent="0.15">
      <c r="E19" s="17" t="s">
        <v>11</v>
      </c>
      <c r="F19" s="17" t="s">
        <v>20</v>
      </c>
      <c r="G19" s="16" t="s">
        <v>8</v>
      </c>
      <c r="H19" s="16" t="s">
        <v>18</v>
      </c>
      <c r="I19" s="53">
        <v>566.92857142857144</v>
      </c>
      <c r="J19" s="13">
        <v>296.14285714285717</v>
      </c>
      <c r="K19" s="64">
        <f t="shared" si="14"/>
        <v>0.4137311645544357</v>
      </c>
      <c r="L19" s="13">
        <v>419.64285714285717</v>
      </c>
      <c r="M19" s="64">
        <f t="shared" si="15"/>
        <v>0.5862688354455643</v>
      </c>
      <c r="N19" s="6"/>
      <c r="O19" s="13"/>
      <c r="P19" s="13">
        <f t="shared" si="16"/>
        <v>148.85714285714289</v>
      </c>
      <c r="Q19" s="46" t="str">
        <f t="shared" si="0"/>
        <v>+ 26%</v>
      </c>
      <c r="R19" s="39">
        <f t="shared" si="1"/>
        <v>0.26256772080131036</v>
      </c>
      <c r="S19" s="19"/>
      <c r="T19" s="13"/>
      <c r="U19" s="13">
        <f t="shared" si="17"/>
        <v>-270.78571428571428</v>
      </c>
      <c r="V19" s="46" t="str">
        <f t="shared" si="18"/>
        <v>- 48%</v>
      </c>
      <c r="W19" s="39">
        <f t="shared" si="19"/>
        <v>-0.47763638654403423</v>
      </c>
      <c r="X19" s="13"/>
      <c r="AA19" s="17" t="s">
        <v>11</v>
      </c>
      <c r="AB19" s="17" t="s">
        <v>20</v>
      </c>
      <c r="AC19" s="16" t="s">
        <v>8</v>
      </c>
      <c r="AD19" s="16" t="s">
        <v>18</v>
      </c>
      <c r="AE19" s="53">
        <v>168.28571428571428</v>
      </c>
      <c r="AF19" s="13">
        <v>77.214285714285708</v>
      </c>
      <c r="AG19" s="64">
        <f t="shared" si="20"/>
        <v>0.32717917675544794</v>
      </c>
      <c r="AH19" s="13">
        <v>158.78571428571428</v>
      </c>
      <c r="AI19" s="64">
        <f t="shared" si="21"/>
        <v>0.67282082324455206</v>
      </c>
      <c r="AJ19" s="6"/>
      <c r="AK19" s="13"/>
      <c r="AL19" s="13">
        <f t="shared" si="22"/>
        <v>67.714285714285722</v>
      </c>
      <c r="AM19" s="46" t="str">
        <f t="shared" si="2"/>
        <v>+ 40%</v>
      </c>
      <c r="AN19" s="39">
        <f t="shared" si="3"/>
        <v>0.40237691001697801</v>
      </c>
      <c r="AO19" s="19"/>
      <c r="AP19" s="13"/>
      <c r="AQ19" s="13">
        <f t="shared" si="4"/>
        <v>-91.071428571428569</v>
      </c>
      <c r="AR19" s="46" t="str">
        <f t="shared" si="5"/>
        <v>- 54%</v>
      </c>
      <c r="AS19" s="39">
        <f t="shared" si="6"/>
        <v>-0.54117147707979629</v>
      </c>
      <c r="AT19" s="13"/>
      <c r="AW19" s="17" t="s">
        <v>11</v>
      </c>
      <c r="AX19" s="17" t="s">
        <v>20</v>
      </c>
      <c r="AY19" s="16" t="s">
        <v>8</v>
      </c>
      <c r="AZ19" s="16" t="s">
        <v>18</v>
      </c>
      <c r="BA19" s="53">
        <v>122.92857142857143</v>
      </c>
      <c r="BB19" s="13">
        <v>68.071428571428569</v>
      </c>
      <c r="BC19" s="64">
        <f t="shared" si="23"/>
        <v>0.45795290725612686</v>
      </c>
      <c r="BD19" s="13">
        <v>80.571428571428569</v>
      </c>
      <c r="BE19" s="64">
        <f t="shared" si="24"/>
        <v>0.54204709274387319</v>
      </c>
      <c r="BF19" s="6"/>
      <c r="BG19" s="13"/>
      <c r="BH19" s="13">
        <f t="shared" si="25"/>
        <v>25.714285714285708</v>
      </c>
      <c r="BI19" s="46" t="str">
        <f t="shared" si="7"/>
        <v>+ 21%</v>
      </c>
      <c r="BJ19" s="39">
        <f t="shared" si="8"/>
        <v>0.20918070889018006</v>
      </c>
      <c r="BK19" s="19"/>
      <c r="BL19" s="13"/>
      <c r="BM19" s="13">
        <f t="shared" si="9"/>
        <v>-54.857142857142861</v>
      </c>
      <c r="BN19" s="46" t="str">
        <f t="shared" si="10"/>
        <v>- 45%</v>
      </c>
      <c r="BO19" s="39">
        <f t="shared" si="11"/>
        <v>-0.44625217896571762</v>
      </c>
      <c r="BP19" s="13"/>
      <c r="BS19" s="17" t="s">
        <v>11</v>
      </c>
      <c r="BT19" s="17" t="s">
        <v>20</v>
      </c>
      <c r="BU19" s="16" t="s">
        <v>8</v>
      </c>
      <c r="BV19" s="16" t="s">
        <v>18</v>
      </c>
      <c r="BW19" s="53">
        <v>143.64285714285714</v>
      </c>
      <c r="BX19" s="13">
        <v>83.285714285714292</v>
      </c>
      <c r="BY19" s="64">
        <f t="shared" si="26"/>
        <v>0.47283049472830491</v>
      </c>
      <c r="BZ19" s="13">
        <v>92.857142857142861</v>
      </c>
      <c r="CA19" s="64">
        <f t="shared" si="27"/>
        <v>0.52716950527169504</v>
      </c>
      <c r="CB19" s="6"/>
      <c r="CC19" s="13"/>
      <c r="CD19" s="13">
        <f t="shared" si="28"/>
        <v>32.500000000000028</v>
      </c>
      <c r="CE19" s="46" t="str">
        <f t="shared" si="12"/>
        <v>+ 23%</v>
      </c>
      <c r="CF19" s="39">
        <f t="shared" si="13"/>
        <v>0.22625559423172573</v>
      </c>
      <c r="CG19" s="19"/>
      <c r="CH19" s="13"/>
      <c r="CI19" s="13">
        <f t="shared" si="29"/>
        <v>-60.357142857142847</v>
      </c>
      <c r="CJ19" s="46" t="str">
        <f t="shared" si="30"/>
        <v>- 42%</v>
      </c>
      <c r="CK19" s="39">
        <f t="shared" si="31"/>
        <v>-0.4201889607160616</v>
      </c>
      <c r="CL19" s="13"/>
    </row>
    <row r="20" spans="3:90" ht="11.45" customHeight="1" x14ac:dyDescent="0.15">
      <c r="E20" s="26"/>
      <c r="F20" s="26"/>
      <c r="G20" s="27" t="s">
        <v>9</v>
      </c>
      <c r="H20" s="27" t="s">
        <v>1</v>
      </c>
      <c r="I20" s="54">
        <v>90.928571428571431</v>
      </c>
      <c r="J20" s="29">
        <v>61.857142857142854</v>
      </c>
      <c r="K20" s="63">
        <f t="shared" si="14"/>
        <v>0.29505962521294721</v>
      </c>
      <c r="L20" s="29">
        <v>147.78571428571428</v>
      </c>
      <c r="M20" s="63">
        <f t="shared" si="15"/>
        <v>0.70494037478705274</v>
      </c>
      <c r="N20" s="6"/>
      <c r="O20" s="29"/>
      <c r="P20" s="29">
        <f t="shared" si="16"/>
        <v>118.71428571428571</v>
      </c>
      <c r="Q20" s="45" t="str">
        <f t="shared" si="0"/>
        <v>+ 131%</v>
      </c>
      <c r="R20" s="36">
        <f t="shared" si="1"/>
        <v>1.3055773762765122</v>
      </c>
      <c r="S20" s="42"/>
      <c r="T20" s="29"/>
      <c r="U20" s="29">
        <f t="shared" si="17"/>
        <v>-29.071428571428577</v>
      </c>
      <c r="V20" s="45" t="str">
        <f t="shared" si="18"/>
        <v>- 32%</v>
      </c>
      <c r="W20" s="36">
        <f t="shared" si="19"/>
        <v>-0.31971720345640225</v>
      </c>
      <c r="X20" s="29"/>
      <c r="AA20" s="26"/>
      <c r="AB20" s="26"/>
      <c r="AC20" s="27" t="s">
        <v>9</v>
      </c>
      <c r="AD20" s="27" t="s">
        <v>1</v>
      </c>
      <c r="AE20" s="54">
        <v>12.571428571428571</v>
      </c>
      <c r="AF20" s="29">
        <v>10.5</v>
      </c>
      <c r="AG20" s="63">
        <f t="shared" si="20"/>
        <v>0.23633440514469453</v>
      </c>
      <c r="AH20" s="29">
        <v>33.928571428571431</v>
      </c>
      <c r="AI20" s="63">
        <f t="shared" si="21"/>
        <v>0.7636655948553055</v>
      </c>
      <c r="AJ20" s="6"/>
      <c r="AK20" s="29"/>
      <c r="AL20" s="29">
        <f t="shared" si="22"/>
        <v>31.857142857142861</v>
      </c>
      <c r="AM20" s="45" t="str">
        <f t="shared" si="2"/>
        <v>+ 253%</v>
      </c>
      <c r="AN20" s="36">
        <f t="shared" si="3"/>
        <v>2.5340909090909096</v>
      </c>
      <c r="AO20" s="42"/>
      <c r="AP20" s="29"/>
      <c r="AQ20" s="29">
        <f t="shared" si="4"/>
        <v>-2.0714285714285712</v>
      </c>
      <c r="AR20" s="45" t="str">
        <f t="shared" si="5"/>
        <v>- 16%</v>
      </c>
      <c r="AS20" s="36">
        <f t="shared" si="6"/>
        <v>-0.16477272727272727</v>
      </c>
      <c r="AT20" s="29"/>
      <c r="AW20" s="26"/>
      <c r="AX20" s="26"/>
      <c r="AY20" s="27" t="s">
        <v>9</v>
      </c>
      <c r="AZ20" s="27" t="s">
        <v>1</v>
      </c>
      <c r="BA20" s="54">
        <v>23.428571428571427</v>
      </c>
      <c r="BB20" s="29">
        <v>18</v>
      </c>
      <c r="BC20" s="63">
        <f t="shared" si="23"/>
        <v>0.37058823529411766</v>
      </c>
      <c r="BD20" s="29">
        <v>30.571428571428573</v>
      </c>
      <c r="BE20" s="63">
        <f t="shared" si="24"/>
        <v>0.62941176470588245</v>
      </c>
      <c r="BF20" s="6"/>
      <c r="BG20" s="29"/>
      <c r="BH20" s="29">
        <f t="shared" si="25"/>
        <v>25.142857142857142</v>
      </c>
      <c r="BI20" s="45" t="str">
        <f t="shared" si="7"/>
        <v>+ 107%</v>
      </c>
      <c r="BJ20" s="36">
        <f t="shared" si="8"/>
        <v>1.0731707317073171</v>
      </c>
      <c r="BK20" s="42"/>
      <c r="BL20" s="29"/>
      <c r="BM20" s="29">
        <f t="shared" si="9"/>
        <v>-5.428571428571427</v>
      </c>
      <c r="BN20" s="45" t="str">
        <f t="shared" si="10"/>
        <v>- 23%</v>
      </c>
      <c r="BO20" s="36">
        <f t="shared" si="11"/>
        <v>-0.23170731707317069</v>
      </c>
      <c r="BP20" s="29"/>
      <c r="BS20" s="26"/>
      <c r="BT20" s="26"/>
      <c r="BU20" s="27" t="s">
        <v>9</v>
      </c>
      <c r="BV20" s="27" t="s">
        <v>1</v>
      </c>
      <c r="BW20" s="54">
        <v>28.571428571428573</v>
      </c>
      <c r="BX20" s="29">
        <v>17.071428571428573</v>
      </c>
      <c r="BY20" s="63">
        <f t="shared" si="26"/>
        <v>0.26350606394707826</v>
      </c>
      <c r="BZ20" s="29">
        <v>47.714285714285715</v>
      </c>
      <c r="CA20" s="63">
        <f t="shared" si="27"/>
        <v>0.73649393605292168</v>
      </c>
      <c r="CB20" s="6"/>
      <c r="CC20" s="29"/>
      <c r="CD20" s="29">
        <f t="shared" si="28"/>
        <v>36.214285714285722</v>
      </c>
      <c r="CE20" s="45" t="str">
        <f t="shared" si="12"/>
        <v>+ 127%</v>
      </c>
      <c r="CF20" s="36">
        <f t="shared" si="13"/>
        <v>1.2675000000000003</v>
      </c>
      <c r="CG20" s="42"/>
      <c r="CH20" s="29"/>
      <c r="CI20" s="29">
        <f t="shared" si="29"/>
        <v>-11.5</v>
      </c>
      <c r="CJ20" s="45" t="str">
        <f t="shared" si="30"/>
        <v>- 40%</v>
      </c>
      <c r="CK20" s="36">
        <f t="shared" si="31"/>
        <v>-0.40249999999999997</v>
      </c>
      <c r="CL20" s="29"/>
    </row>
    <row r="21" spans="3:90" ht="11.45" customHeight="1" x14ac:dyDescent="0.15">
      <c r="E21" s="20"/>
      <c r="F21" s="20"/>
      <c r="G21" s="21" t="s">
        <v>13</v>
      </c>
      <c r="H21" s="21" t="s">
        <v>2</v>
      </c>
      <c r="I21" s="56">
        <v>388.28571428571428</v>
      </c>
      <c r="J21" s="23">
        <v>467.71428571428572</v>
      </c>
      <c r="K21" s="66">
        <f t="shared" si="14"/>
        <v>0.89343703097284766</v>
      </c>
      <c r="L21" s="23">
        <v>55.785714285714285</v>
      </c>
      <c r="M21" s="66">
        <f t="shared" si="15"/>
        <v>0.10656296902715241</v>
      </c>
      <c r="N21" s="6"/>
      <c r="O21" s="23"/>
      <c r="P21" s="23">
        <f t="shared" si="16"/>
        <v>135.21428571428572</v>
      </c>
      <c r="Q21" s="48" t="str">
        <f t="shared" si="0"/>
        <v>+ 35%</v>
      </c>
      <c r="R21" s="41">
        <f t="shared" si="1"/>
        <v>0.34823399558498896</v>
      </c>
      <c r="S21" s="24"/>
      <c r="T21" s="23"/>
      <c r="U21" s="23">
        <f t="shared" si="17"/>
        <v>79.428571428571445</v>
      </c>
      <c r="V21" s="48" t="str">
        <f t="shared" si="18"/>
        <v>+ 20%</v>
      </c>
      <c r="W21" s="41">
        <f t="shared" si="19"/>
        <v>0.20456217807211188</v>
      </c>
      <c r="X21" s="23"/>
      <c r="AA21" s="20"/>
      <c r="AB21" s="20"/>
      <c r="AC21" s="21" t="s">
        <v>13</v>
      </c>
      <c r="AD21" s="21" t="s">
        <v>2</v>
      </c>
      <c r="AE21" s="56">
        <v>69</v>
      </c>
      <c r="AF21" s="23">
        <v>70</v>
      </c>
      <c r="AG21" s="66">
        <f t="shared" si="20"/>
        <v>0.81193040596520294</v>
      </c>
      <c r="AH21" s="23">
        <v>16.214285714285715</v>
      </c>
      <c r="AI21" s="66">
        <f t="shared" si="21"/>
        <v>0.18806959403479701</v>
      </c>
      <c r="AJ21" s="6"/>
      <c r="AK21" s="23"/>
      <c r="AL21" s="23">
        <f t="shared" si="22"/>
        <v>17.214285714285722</v>
      </c>
      <c r="AM21" s="48" t="str">
        <f t="shared" si="2"/>
        <v>+ 25%</v>
      </c>
      <c r="AN21" s="41">
        <f t="shared" si="3"/>
        <v>0.24948240165631483</v>
      </c>
      <c r="AO21" s="24"/>
      <c r="AP21" s="23"/>
      <c r="AQ21" s="23">
        <f t="shared" si="4"/>
        <v>1</v>
      </c>
      <c r="AR21" s="48" t="str">
        <f t="shared" si="5"/>
        <v>+ 1%</v>
      </c>
      <c r="AS21" s="41">
        <f t="shared" si="6"/>
        <v>1.4492753623188406E-2</v>
      </c>
      <c r="AT21" s="23"/>
      <c r="AW21" s="20"/>
      <c r="AX21" s="20"/>
      <c r="AY21" s="21" t="s">
        <v>13</v>
      </c>
      <c r="AZ21" s="21" t="s">
        <v>2</v>
      </c>
      <c r="BA21" s="56">
        <v>93.071428571428569</v>
      </c>
      <c r="BB21" s="23">
        <v>117.42857142857143</v>
      </c>
      <c r="BC21" s="66">
        <f t="shared" si="23"/>
        <v>0.88816855753646673</v>
      </c>
      <c r="BD21" s="23">
        <v>14.785714285714286</v>
      </c>
      <c r="BE21" s="66">
        <f t="shared" si="24"/>
        <v>0.11183144246353323</v>
      </c>
      <c r="BF21" s="6"/>
      <c r="BG21" s="23"/>
      <c r="BH21" s="23">
        <f t="shared" si="25"/>
        <v>39.142857142857153</v>
      </c>
      <c r="BI21" s="48" t="str">
        <f t="shared" si="7"/>
        <v>+ 42%</v>
      </c>
      <c r="BJ21" s="41">
        <f t="shared" si="8"/>
        <v>0.42056792018419042</v>
      </c>
      <c r="BK21" s="24"/>
      <c r="BL21" s="23"/>
      <c r="BM21" s="23">
        <f t="shared" si="9"/>
        <v>24.357142857142861</v>
      </c>
      <c r="BN21" s="48" t="str">
        <f t="shared" si="10"/>
        <v>+ 26%</v>
      </c>
      <c r="BO21" s="41">
        <f t="shared" si="11"/>
        <v>0.26170376055257105</v>
      </c>
      <c r="BP21" s="23"/>
      <c r="BS21" s="20"/>
      <c r="BT21" s="20"/>
      <c r="BU21" s="21" t="s">
        <v>13</v>
      </c>
      <c r="BV21" s="21" t="s">
        <v>2</v>
      </c>
      <c r="BW21" s="56">
        <v>111.92857142857143</v>
      </c>
      <c r="BX21" s="23">
        <v>148.57142857142858</v>
      </c>
      <c r="BY21" s="66">
        <f t="shared" si="26"/>
        <v>0.91994692613887663</v>
      </c>
      <c r="BZ21" s="23">
        <v>12.928571428571429</v>
      </c>
      <c r="CA21" s="66">
        <f t="shared" si="27"/>
        <v>8.0053073861123397E-2</v>
      </c>
      <c r="CB21" s="6"/>
      <c r="CC21" s="23"/>
      <c r="CD21" s="23">
        <f t="shared" si="28"/>
        <v>49.571428571428569</v>
      </c>
      <c r="CE21" s="48" t="str">
        <f t="shared" si="12"/>
        <v>+ 44%</v>
      </c>
      <c r="CF21" s="41">
        <f t="shared" si="13"/>
        <v>0.44288449266113589</v>
      </c>
      <c r="CG21" s="24"/>
      <c r="CH21" s="23"/>
      <c r="CI21" s="23">
        <f t="shared" si="29"/>
        <v>36.642857142857153</v>
      </c>
      <c r="CJ21" s="48" t="str">
        <f t="shared" si="30"/>
        <v>+ 33%</v>
      </c>
      <c r="CK21" s="41">
        <f t="shared" si="31"/>
        <v>0.32737715379706456</v>
      </c>
      <c r="CL21" s="23"/>
    </row>
    <row r="22" spans="3:90" ht="11.45" customHeight="1" x14ac:dyDescent="0.15">
      <c r="E22" s="26" t="s">
        <v>12</v>
      </c>
      <c r="F22" s="26" t="s">
        <v>21</v>
      </c>
      <c r="G22" s="27" t="s">
        <v>8</v>
      </c>
      <c r="H22" s="27" t="s">
        <v>18</v>
      </c>
      <c r="I22" s="54">
        <v>1647.7857142857142</v>
      </c>
      <c r="J22" s="29">
        <v>242.5</v>
      </c>
      <c r="K22" s="63">
        <f t="shared" si="14"/>
        <v>7.7005080747595711E-2</v>
      </c>
      <c r="L22" s="29">
        <v>2906.6428571428573</v>
      </c>
      <c r="M22" s="63">
        <f t="shared" si="15"/>
        <v>0.92299491925240429</v>
      </c>
      <c r="N22" s="6"/>
      <c r="O22" s="29"/>
      <c r="P22" s="29">
        <f t="shared" si="16"/>
        <v>1501.3571428571431</v>
      </c>
      <c r="Q22" s="45" t="str">
        <f t="shared" si="0"/>
        <v>+ 91%</v>
      </c>
      <c r="R22" s="40">
        <f t="shared" si="1"/>
        <v>0.91113615674715009</v>
      </c>
      <c r="S22" s="42"/>
      <c r="T22" s="29"/>
      <c r="U22" s="29">
        <f t="shared" si="17"/>
        <v>-1405.2857142857142</v>
      </c>
      <c r="V22" s="45" t="str">
        <f t="shared" si="18"/>
        <v>- 85%</v>
      </c>
      <c r="W22" s="40">
        <f t="shared" si="19"/>
        <v>-0.85283280593003596</v>
      </c>
      <c r="X22" s="29"/>
      <c r="AA22" s="26" t="s">
        <v>12</v>
      </c>
      <c r="AB22" s="26" t="s">
        <v>21</v>
      </c>
      <c r="AC22" s="27" t="s">
        <v>8</v>
      </c>
      <c r="AD22" s="27" t="s">
        <v>18</v>
      </c>
      <c r="AE22" s="54">
        <v>465</v>
      </c>
      <c r="AF22" s="29">
        <v>91.785714285714292</v>
      </c>
      <c r="AG22" s="63">
        <f t="shared" si="20"/>
        <v>0.11579706226908174</v>
      </c>
      <c r="AH22" s="29">
        <v>700.85714285714289</v>
      </c>
      <c r="AI22" s="63">
        <f t="shared" si="21"/>
        <v>0.88420293773091818</v>
      </c>
      <c r="AJ22" s="6"/>
      <c r="AK22" s="29"/>
      <c r="AL22" s="29">
        <f t="shared" si="22"/>
        <v>327.64285714285722</v>
      </c>
      <c r="AM22" s="45" t="str">
        <f t="shared" si="2"/>
        <v>+ 70%</v>
      </c>
      <c r="AN22" s="40">
        <f t="shared" si="3"/>
        <v>0.70460829493087573</v>
      </c>
      <c r="AO22" s="42"/>
      <c r="AP22" s="29"/>
      <c r="AQ22" s="29">
        <f t="shared" si="4"/>
        <v>-373.21428571428572</v>
      </c>
      <c r="AR22" s="45" t="str">
        <f t="shared" si="5"/>
        <v>- 80%</v>
      </c>
      <c r="AS22" s="40">
        <f t="shared" si="6"/>
        <v>-0.80261136712749614</v>
      </c>
      <c r="AT22" s="29"/>
      <c r="AW22" s="26" t="s">
        <v>12</v>
      </c>
      <c r="AX22" s="26" t="s">
        <v>21</v>
      </c>
      <c r="AY22" s="27" t="s">
        <v>8</v>
      </c>
      <c r="AZ22" s="27" t="s">
        <v>18</v>
      </c>
      <c r="BA22" s="54">
        <v>360.92857142857144</v>
      </c>
      <c r="BB22" s="29">
        <v>47.428571428571431</v>
      </c>
      <c r="BC22" s="63">
        <f t="shared" si="23"/>
        <v>7.3143864287287946E-2</v>
      </c>
      <c r="BD22" s="29">
        <v>601</v>
      </c>
      <c r="BE22" s="63">
        <f t="shared" si="24"/>
        <v>0.92685613571271208</v>
      </c>
      <c r="BF22" s="6"/>
      <c r="BG22" s="29"/>
      <c r="BH22" s="29">
        <f t="shared" si="25"/>
        <v>287.5</v>
      </c>
      <c r="BI22" s="45" t="str">
        <f t="shared" si="7"/>
        <v>+ 80%</v>
      </c>
      <c r="BJ22" s="40">
        <f t="shared" si="8"/>
        <v>0.79655650108846221</v>
      </c>
      <c r="BK22" s="42"/>
      <c r="BL22" s="29"/>
      <c r="BM22" s="29">
        <f t="shared" si="9"/>
        <v>-313.5</v>
      </c>
      <c r="BN22" s="45" t="str">
        <f t="shared" si="10"/>
        <v>- 87%</v>
      </c>
      <c r="BO22" s="40">
        <f t="shared" si="11"/>
        <v>-0.86859291509994063</v>
      </c>
      <c r="BP22" s="29"/>
      <c r="BS22" s="26" t="s">
        <v>12</v>
      </c>
      <c r="BT22" s="26" t="s">
        <v>21</v>
      </c>
      <c r="BU22" s="27" t="s">
        <v>8</v>
      </c>
      <c r="BV22" s="27" t="s">
        <v>18</v>
      </c>
      <c r="BW22" s="54">
        <v>427.85714285714283</v>
      </c>
      <c r="BX22" s="29">
        <v>52.071428571428569</v>
      </c>
      <c r="BY22" s="63">
        <f t="shared" si="26"/>
        <v>5.4443614637789392E-2</v>
      </c>
      <c r="BZ22" s="29">
        <v>904.35714285714289</v>
      </c>
      <c r="CA22" s="63">
        <f t="shared" si="27"/>
        <v>0.94555638536221065</v>
      </c>
      <c r="CB22" s="6"/>
      <c r="CC22" s="29"/>
      <c r="CD22" s="29">
        <f t="shared" si="28"/>
        <v>528.57142857142867</v>
      </c>
      <c r="CE22" s="45" t="str">
        <f t="shared" si="12"/>
        <v>+ 124%</v>
      </c>
      <c r="CF22" s="40">
        <f t="shared" si="13"/>
        <v>1.2353923205342241</v>
      </c>
      <c r="CG22" s="42"/>
      <c r="CH22" s="29"/>
      <c r="CI22" s="29">
        <f t="shared" si="29"/>
        <v>-375.78571428571428</v>
      </c>
      <c r="CJ22" s="45" t="str">
        <f t="shared" si="30"/>
        <v>- 88%</v>
      </c>
      <c r="CK22" s="40">
        <f t="shared" si="31"/>
        <v>-0.87829716193656093</v>
      </c>
      <c r="CL22" s="29"/>
    </row>
    <row r="23" spans="3:90" ht="11.45" customHeight="1" x14ac:dyDescent="0.15">
      <c r="E23" s="17"/>
      <c r="F23" s="17"/>
      <c r="G23" s="16" t="s">
        <v>9</v>
      </c>
      <c r="H23" s="16" t="s">
        <v>1</v>
      </c>
      <c r="I23" s="53">
        <v>152.78571428571428</v>
      </c>
      <c r="J23" s="13">
        <v>56.071428571428569</v>
      </c>
      <c r="K23" s="64">
        <f t="shared" si="14"/>
        <v>8.3617383894333194E-2</v>
      </c>
      <c r="L23" s="13">
        <v>614.5</v>
      </c>
      <c r="M23" s="64">
        <f t="shared" si="15"/>
        <v>0.91638261610566685</v>
      </c>
      <c r="N23" s="6"/>
      <c r="O23" s="13"/>
      <c r="P23" s="13">
        <f t="shared" si="16"/>
        <v>517.78571428571422</v>
      </c>
      <c r="Q23" s="46" t="str">
        <f t="shared" si="0"/>
        <v>+ 339%</v>
      </c>
      <c r="R23" s="37">
        <f t="shared" si="1"/>
        <v>3.3889668069191208</v>
      </c>
      <c r="S23" s="19"/>
      <c r="T23" s="13"/>
      <c r="U23" s="13">
        <f t="shared" si="17"/>
        <v>-96.714285714285708</v>
      </c>
      <c r="V23" s="46" t="str">
        <f t="shared" si="18"/>
        <v>- 63%</v>
      </c>
      <c r="W23" s="37">
        <f t="shared" si="19"/>
        <v>-0.63300607760635808</v>
      </c>
      <c r="X23" s="13"/>
      <c r="AA23" s="17"/>
      <c r="AB23" s="17"/>
      <c r="AC23" s="16" t="s">
        <v>9</v>
      </c>
      <c r="AD23" s="16" t="s">
        <v>1</v>
      </c>
      <c r="AE23" s="53">
        <v>25.357142857142858</v>
      </c>
      <c r="AF23" s="13">
        <v>9.9285714285714288</v>
      </c>
      <c r="AG23" s="64">
        <f t="shared" si="20"/>
        <v>8.2787373436569389E-2</v>
      </c>
      <c r="AH23" s="13">
        <v>110</v>
      </c>
      <c r="AI23" s="64">
        <f t="shared" si="21"/>
        <v>0.91721262656343061</v>
      </c>
      <c r="AJ23" s="6"/>
      <c r="AK23" s="13"/>
      <c r="AL23" s="13">
        <f t="shared" si="22"/>
        <v>94.571428571428569</v>
      </c>
      <c r="AM23" s="46" t="str">
        <f t="shared" si="2"/>
        <v>+ 373%</v>
      </c>
      <c r="AN23" s="37">
        <f t="shared" si="3"/>
        <v>3.7295774647887323</v>
      </c>
      <c r="AO23" s="19"/>
      <c r="AP23" s="13"/>
      <c r="AQ23" s="13">
        <f t="shared" si="4"/>
        <v>-15.428571428571429</v>
      </c>
      <c r="AR23" s="46" t="str">
        <f t="shared" si="5"/>
        <v>- 61%</v>
      </c>
      <c r="AS23" s="37">
        <f t="shared" si="6"/>
        <v>-0.60845070422535208</v>
      </c>
      <c r="AT23" s="13"/>
      <c r="AW23" s="17"/>
      <c r="AX23" s="17"/>
      <c r="AY23" s="16" t="s">
        <v>9</v>
      </c>
      <c r="AZ23" s="16" t="s">
        <v>1</v>
      </c>
      <c r="BA23" s="53">
        <v>33.571428571428569</v>
      </c>
      <c r="BB23" s="13">
        <v>14.071428571428571</v>
      </c>
      <c r="BC23" s="64">
        <f t="shared" si="23"/>
        <v>0.10637149028077754</v>
      </c>
      <c r="BD23" s="13">
        <v>118.21428571428571</v>
      </c>
      <c r="BE23" s="64">
        <f t="shared" si="24"/>
        <v>0.89362850971922247</v>
      </c>
      <c r="BF23" s="6"/>
      <c r="BG23" s="13"/>
      <c r="BH23" s="13">
        <f t="shared" si="25"/>
        <v>98.714285714285708</v>
      </c>
      <c r="BI23" s="46" t="str">
        <f t="shared" si="7"/>
        <v>+ 294%</v>
      </c>
      <c r="BJ23" s="37">
        <f t="shared" si="8"/>
        <v>2.9404255319148938</v>
      </c>
      <c r="BK23" s="19"/>
      <c r="BL23" s="13"/>
      <c r="BM23" s="13">
        <f t="shared" si="9"/>
        <v>-19.5</v>
      </c>
      <c r="BN23" s="46" t="str">
        <f t="shared" si="10"/>
        <v>- 58%</v>
      </c>
      <c r="BO23" s="37">
        <f t="shared" si="11"/>
        <v>-0.58085106382978724</v>
      </c>
      <c r="BP23" s="13"/>
      <c r="BS23" s="17"/>
      <c r="BT23" s="17"/>
      <c r="BU23" s="16" t="s">
        <v>9</v>
      </c>
      <c r="BV23" s="16" t="s">
        <v>1</v>
      </c>
      <c r="BW23" s="53">
        <v>48.642857142857146</v>
      </c>
      <c r="BX23" s="13">
        <v>17.571428571428573</v>
      </c>
      <c r="BY23" s="64">
        <f t="shared" si="26"/>
        <v>7.5045759609517995E-2</v>
      </c>
      <c r="BZ23" s="13">
        <v>216.57142857142858</v>
      </c>
      <c r="CA23" s="64">
        <f t="shared" si="27"/>
        <v>0.92495424039048191</v>
      </c>
      <c r="CB23" s="6"/>
      <c r="CC23" s="13"/>
      <c r="CD23" s="13">
        <f t="shared" si="28"/>
        <v>185.50000000000003</v>
      </c>
      <c r="CE23" s="46" t="str">
        <f t="shared" si="12"/>
        <v>+ 381%</v>
      </c>
      <c r="CF23" s="37">
        <f t="shared" si="13"/>
        <v>3.8135095447870784</v>
      </c>
      <c r="CG23" s="19"/>
      <c r="CH23" s="13"/>
      <c r="CI23" s="13">
        <f t="shared" si="29"/>
        <v>-31.071428571428573</v>
      </c>
      <c r="CJ23" s="46" t="str">
        <f t="shared" si="30"/>
        <v>- 64%</v>
      </c>
      <c r="CK23" s="37">
        <f t="shared" si="31"/>
        <v>-0.63876651982378851</v>
      </c>
      <c r="CL23" s="13"/>
    </row>
    <row r="24" spans="3:90" ht="11.45" customHeight="1" x14ac:dyDescent="0.15">
      <c r="E24" s="26"/>
      <c r="F24" s="26"/>
      <c r="G24" s="27" t="s">
        <v>10</v>
      </c>
      <c r="H24" s="27" t="s">
        <v>19</v>
      </c>
      <c r="I24" s="54">
        <v>41.071428571428569</v>
      </c>
      <c r="J24" s="29">
        <v>47.642857142857146</v>
      </c>
      <c r="K24" s="63">
        <f t="shared" si="14"/>
        <v>0.48473837209302328</v>
      </c>
      <c r="L24" s="29">
        <v>50.642857142857146</v>
      </c>
      <c r="M24" s="63">
        <f t="shared" si="15"/>
        <v>0.51526162790697672</v>
      </c>
      <c r="N24" s="6"/>
      <c r="O24" s="29"/>
      <c r="P24" s="29">
        <f t="shared" si="16"/>
        <v>57.214285714285722</v>
      </c>
      <c r="Q24" s="45" t="str">
        <f t="shared" si="0"/>
        <v>+ 139%</v>
      </c>
      <c r="R24" s="36">
        <f t="shared" si="1"/>
        <v>1.3930434782608698</v>
      </c>
      <c r="S24" s="42"/>
      <c r="T24" s="29"/>
      <c r="U24" s="29">
        <f t="shared" si="17"/>
        <v>6.5714285714285765</v>
      </c>
      <c r="V24" s="45" t="str">
        <f t="shared" si="18"/>
        <v>+ 16%</v>
      </c>
      <c r="W24" s="36">
        <f t="shared" si="19"/>
        <v>0.16000000000000014</v>
      </c>
      <c r="X24" s="29"/>
      <c r="AA24" s="26"/>
      <c r="AB24" s="26"/>
      <c r="AC24" s="27" t="s">
        <v>10</v>
      </c>
      <c r="AD24" s="27" t="s">
        <v>19</v>
      </c>
      <c r="AE24" s="54">
        <v>4.2857142857142856</v>
      </c>
      <c r="AF24" s="29">
        <v>10.857142857142858</v>
      </c>
      <c r="AG24" s="63">
        <f t="shared" si="20"/>
        <v>0.64406779661016955</v>
      </c>
      <c r="AH24" s="29">
        <v>6</v>
      </c>
      <c r="AI24" s="63">
        <f t="shared" si="21"/>
        <v>0.3559322033898305</v>
      </c>
      <c r="AJ24" s="6"/>
      <c r="AK24" s="29"/>
      <c r="AL24" s="29">
        <f t="shared" si="22"/>
        <v>12.571428571428573</v>
      </c>
      <c r="AM24" s="45" t="str">
        <f t="shared" si="2"/>
        <v>+ 293%</v>
      </c>
      <c r="AN24" s="36">
        <f t="shared" si="3"/>
        <v>2.9333333333333336</v>
      </c>
      <c r="AO24" s="42"/>
      <c r="AP24" s="29"/>
      <c r="AQ24" s="29">
        <f t="shared" si="4"/>
        <v>6.5714285714285721</v>
      </c>
      <c r="AR24" s="45" t="str">
        <f t="shared" si="5"/>
        <v>+ 153%</v>
      </c>
      <c r="AS24" s="36">
        <f t="shared" si="6"/>
        <v>1.5333333333333334</v>
      </c>
      <c r="AT24" s="29"/>
      <c r="AW24" s="26"/>
      <c r="AX24" s="26"/>
      <c r="AY24" s="27" t="s">
        <v>10</v>
      </c>
      <c r="AZ24" s="27" t="s">
        <v>19</v>
      </c>
      <c r="BA24" s="54">
        <v>11.214285714285714</v>
      </c>
      <c r="BB24" s="29">
        <v>8.3571428571428577</v>
      </c>
      <c r="BC24" s="63">
        <f t="shared" si="23"/>
        <v>0.4285714285714286</v>
      </c>
      <c r="BD24" s="29">
        <v>11.142857142857142</v>
      </c>
      <c r="BE24" s="63">
        <f t="shared" si="24"/>
        <v>0.5714285714285714</v>
      </c>
      <c r="BF24" s="6"/>
      <c r="BG24" s="29"/>
      <c r="BH24" s="29">
        <f t="shared" si="25"/>
        <v>8.2857142857142865</v>
      </c>
      <c r="BI24" s="45" t="str">
        <f t="shared" si="7"/>
        <v>+ 74%</v>
      </c>
      <c r="BJ24" s="36">
        <f t="shared" si="8"/>
        <v>0.73885350318471354</v>
      </c>
      <c r="BK24" s="42"/>
      <c r="BL24" s="29"/>
      <c r="BM24" s="29">
        <f t="shared" si="9"/>
        <v>-2.8571428571428559</v>
      </c>
      <c r="BN24" s="45" t="str">
        <f t="shared" si="10"/>
        <v>- 25%</v>
      </c>
      <c r="BO24" s="36">
        <f t="shared" si="11"/>
        <v>-0.25477707006369416</v>
      </c>
      <c r="BP24" s="29"/>
      <c r="BS24" s="26"/>
      <c r="BT24" s="26"/>
      <c r="BU24" s="27" t="s">
        <v>10</v>
      </c>
      <c r="BV24" s="27" t="s">
        <v>19</v>
      </c>
      <c r="BW24" s="54">
        <v>14.714285714285714</v>
      </c>
      <c r="BX24" s="29">
        <v>19</v>
      </c>
      <c r="BY24" s="63">
        <f t="shared" si="26"/>
        <v>0.45626072041166388</v>
      </c>
      <c r="BZ24" s="29">
        <v>22.642857142857142</v>
      </c>
      <c r="CA24" s="63">
        <f t="shared" si="27"/>
        <v>0.54373927958833623</v>
      </c>
      <c r="CB24" s="6"/>
      <c r="CC24" s="29"/>
      <c r="CD24" s="29">
        <f t="shared" si="28"/>
        <v>26.928571428571423</v>
      </c>
      <c r="CE24" s="45" t="str">
        <f t="shared" si="12"/>
        <v>+ 183%</v>
      </c>
      <c r="CF24" s="36">
        <f t="shared" si="13"/>
        <v>1.8300970873786406</v>
      </c>
      <c r="CG24" s="42"/>
      <c r="CH24" s="29"/>
      <c r="CI24" s="29">
        <f t="shared" si="29"/>
        <v>4.2857142857142865</v>
      </c>
      <c r="CJ24" s="45" t="str">
        <f t="shared" si="30"/>
        <v>+ 29%</v>
      </c>
      <c r="CK24" s="36">
        <f t="shared" si="31"/>
        <v>0.29126213592233019</v>
      </c>
      <c r="CL24" s="29"/>
    </row>
    <row r="25" spans="3:90" ht="11.45" customHeight="1" x14ac:dyDescent="0.15">
      <c r="E25" s="20"/>
      <c r="F25" s="20"/>
      <c r="G25" s="21" t="s">
        <v>13</v>
      </c>
      <c r="H25" s="21" t="s">
        <v>2</v>
      </c>
      <c r="I25" s="56">
        <v>832.21428571428578</v>
      </c>
      <c r="J25" s="23">
        <v>571.78571428571433</v>
      </c>
      <c r="K25" s="66">
        <f t="shared" si="14"/>
        <v>0.43514894542291804</v>
      </c>
      <c r="L25" s="23">
        <v>742.21428571428567</v>
      </c>
      <c r="M25" s="66">
        <f t="shared" si="15"/>
        <v>0.56485105457708196</v>
      </c>
      <c r="N25" s="6"/>
      <c r="O25" s="23"/>
      <c r="P25" s="23">
        <f t="shared" si="16"/>
        <v>481.78571428571422</v>
      </c>
      <c r="Q25" s="48" t="str">
        <f t="shared" si="0"/>
        <v>+ 58%</v>
      </c>
      <c r="R25" s="41">
        <f t="shared" si="1"/>
        <v>0.57892026435499089</v>
      </c>
      <c r="S25" s="24"/>
      <c r="T25" s="23"/>
      <c r="U25" s="23">
        <f t="shared" si="17"/>
        <v>-260.42857142857144</v>
      </c>
      <c r="V25" s="48" t="str">
        <f t="shared" si="18"/>
        <v>- 31%</v>
      </c>
      <c r="W25" s="41">
        <f t="shared" si="19"/>
        <v>-0.31293451205905071</v>
      </c>
      <c r="X25" s="23"/>
      <c r="AA25" s="20"/>
      <c r="AB25" s="20"/>
      <c r="AC25" s="21" t="s">
        <v>13</v>
      </c>
      <c r="AD25" s="21" t="s">
        <v>2</v>
      </c>
      <c r="AE25" s="56">
        <v>171</v>
      </c>
      <c r="AF25" s="23">
        <v>104.71428571428571</v>
      </c>
      <c r="AG25" s="66">
        <f t="shared" si="20"/>
        <v>0.4034122179416621</v>
      </c>
      <c r="AH25" s="23">
        <v>154.85714285714286</v>
      </c>
      <c r="AI25" s="66">
        <f t="shared" si="21"/>
        <v>0.59658778205833796</v>
      </c>
      <c r="AJ25" s="6"/>
      <c r="AK25" s="23"/>
      <c r="AL25" s="23">
        <f t="shared" si="22"/>
        <v>88.571428571428555</v>
      </c>
      <c r="AM25" s="48" t="str">
        <f t="shared" si="2"/>
        <v>+ 52%</v>
      </c>
      <c r="AN25" s="41">
        <f t="shared" si="3"/>
        <v>0.5179615705931494</v>
      </c>
      <c r="AO25" s="24"/>
      <c r="AP25" s="23"/>
      <c r="AQ25" s="23">
        <f t="shared" si="4"/>
        <v>-66.285714285714292</v>
      </c>
      <c r="AR25" s="48" t="str">
        <f t="shared" si="5"/>
        <v>- 39%</v>
      </c>
      <c r="AS25" s="41">
        <f t="shared" si="6"/>
        <v>-0.38763575605680872</v>
      </c>
      <c r="AT25" s="23"/>
      <c r="AW25" s="20"/>
      <c r="AX25" s="20"/>
      <c r="AY25" s="21" t="s">
        <v>13</v>
      </c>
      <c r="AZ25" s="21" t="s">
        <v>2</v>
      </c>
      <c r="BA25" s="56">
        <v>183.35714285714286</v>
      </c>
      <c r="BB25" s="23">
        <v>131.78571428571428</v>
      </c>
      <c r="BC25" s="66">
        <f t="shared" si="23"/>
        <v>0.4549938347718866</v>
      </c>
      <c r="BD25" s="23">
        <v>157.85714285714286</v>
      </c>
      <c r="BE25" s="66">
        <f t="shared" si="24"/>
        <v>0.54500616522811351</v>
      </c>
      <c r="BF25" s="6"/>
      <c r="BG25" s="23"/>
      <c r="BH25" s="23">
        <f t="shared" si="25"/>
        <v>106.28571428571425</v>
      </c>
      <c r="BI25" s="48" t="str">
        <f t="shared" si="7"/>
        <v>+ 58%</v>
      </c>
      <c r="BJ25" s="41">
        <f t="shared" si="8"/>
        <v>0.57966497857421095</v>
      </c>
      <c r="BK25" s="24"/>
      <c r="BL25" s="23"/>
      <c r="BM25" s="23">
        <f t="shared" si="9"/>
        <v>-51.571428571428584</v>
      </c>
      <c r="BN25" s="48" t="str">
        <f t="shared" si="10"/>
        <v>- 28%</v>
      </c>
      <c r="BO25" s="41">
        <f t="shared" si="11"/>
        <v>-0.28126217374366974</v>
      </c>
      <c r="BP25" s="23"/>
      <c r="BS25" s="20"/>
      <c r="BT25" s="20"/>
      <c r="BU25" s="21" t="s">
        <v>13</v>
      </c>
      <c r="BV25" s="21" t="s">
        <v>2</v>
      </c>
      <c r="BW25" s="56">
        <v>252.92857142857142</v>
      </c>
      <c r="BX25" s="23">
        <v>185.28571428571428</v>
      </c>
      <c r="BY25" s="66">
        <f t="shared" si="26"/>
        <v>0.4303251493032515</v>
      </c>
      <c r="BZ25" s="23">
        <v>245.28571428571428</v>
      </c>
      <c r="CA25" s="66">
        <f t="shared" si="27"/>
        <v>0.5696748506967485</v>
      </c>
      <c r="CB25" s="6"/>
      <c r="CC25" s="23"/>
      <c r="CD25" s="23">
        <f t="shared" si="28"/>
        <v>177.64285714285714</v>
      </c>
      <c r="CE25" s="48" t="str">
        <f t="shared" si="12"/>
        <v>+ 70%</v>
      </c>
      <c r="CF25" s="41">
        <f t="shared" si="13"/>
        <v>0.70234397062976561</v>
      </c>
      <c r="CG25" s="24"/>
      <c r="CH25" s="23"/>
      <c r="CI25" s="23">
        <f t="shared" si="29"/>
        <v>-67.642857142857139</v>
      </c>
      <c r="CJ25" s="48" t="str">
        <f t="shared" si="30"/>
        <v>- 27%</v>
      </c>
      <c r="CK25" s="41">
        <f t="shared" si="31"/>
        <v>-0.26743857667325616</v>
      </c>
      <c r="CL25" s="23"/>
    </row>
    <row r="26" spans="3:90" ht="11.45" customHeight="1" x14ac:dyDescent="0.15">
      <c r="E26" s="26" t="s">
        <v>13</v>
      </c>
      <c r="F26" s="26" t="s">
        <v>2</v>
      </c>
      <c r="G26" s="27" t="s">
        <v>7</v>
      </c>
      <c r="H26" s="27" t="s">
        <v>0</v>
      </c>
      <c r="I26" s="54">
        <v>348.78571428571422</v>
      </c>
      <c r="J26" s="29">
        <v>172.07142857142858</v>
      </c>
      <c r="K26" s="63">
        <f t="shared" si="14"/>
        <v>0.31502550019615533</v>
      </c>
      <c r="L26" s="29">
        <v>374.14285714285717</v>
      </c>
      <c r="M26" s="63">
        <f t="shared" si="15"/>
        <v>0.68497449980384462</v>
      </c>
      <c r="N26" s="6"/>
      <c r="O26" s="29"/>
      <c r="P26" s="29">
        <f t="shared" si="16"/>
        <v>197.42857142857156</v>
      </c>
      <c r="Q26" s="45" t="str">
        <f t="shared" si="0"/>
        <v>+ 57%</v>
      </c>
      <c r="R26" s="40">
        <f t="shared" si="1"/>
        <v>0.56604546385418852</v>
      </c>
      <c r="S26" s="42"/>
      <c r="T26" s="29"/>
      <c r="U26" s="29">
        <f t="shared" si="17"/>
        <v>-176.71428571428564</v>
      </c>
      <c r="V26" s="45" t="str">
        <f t="shared" si="18"/>
        <v>- 51%</v>
      </c>
      <c r="W26" s="40">
        <f t="shared" si="19"/>
        <v>-0.50665574441941419</v>
      </c>
      <c r="X26" s="29"/>
      <c r="AA26" s="26" t="s">
        <v>13</v>
      </c>
      <c r="AB26" s="26" t="s">
        <v>2</v>
      </c>
      <c r="AC26" s="27" t="s">
        <v>7</v>
      </c>
      <c r="AD26" s="27" t="s">
        <v>0</v>
      </c>
      <c r="AE26" s="54">
        <v>84.571428571428569</v>
      </c>
      <c r="AF26" s="29">
        <v>36.642857142857139</v>
      </c>
      <c r="AG26" s="63">
        <f t="shared" si="20"/>
        <v>0.270712401055409</v>
      </c>
      <c r="AH26" s="29">
        <v>98.714285714285708</v>
      </c>
      <c r="AI26" s="63">
        <f t="shared" si="21"/>
        <v>0.72928759894459116</v>
      </c>
      <c r="AJ26" s="6"/>
      <c r="AK26" s="29"/>
      <c r="AL26" s="29">
        <f t="shared" si="22"/>
        <v>50.785714285714263</v>
      </c>
      <c r="AM26" s="45" t="str">
        <f t="shared" si="2"/>
        <v>+ 60%</v>
      </c>
      <c r="AN26" s="40">
        <f t="shared" si="3"/>
        <v>0.60050675675675647</v>
      </c>
      <c r="AO26" s="42"/>
      <c r="AP26" s="29"/>
      <c r="AQ26" s="29">
        <f t="shared" si="4"/>
        <v>-47.928571428571431</v>
      </c>
      <c r="AR26" s="45" t="str">
        <f t="shared" si="5"/>
        <v>- 57%</v>
      </c>
      <c r="AS26" s="40">
        <f t="shared" si="6"/>
        <v>-0.56672297297297303</v>
      </c>
      <c r="AT26" s="29"/>
      <c r="AW26" s="26" t="s">
        <v>13</v>
      </c>
      <c r="AX26" s="26" t="s">
        <v>2</v>
      </c>
      <c r="AY26" s="27" t="s">
        <v>7</v>
      </c>
      <c r="AZ26" s="27" t="s">
        <v>0</v>
      </c>
      <c r="BA26" s="54">
        <v>76.071428571428584</v>
      </c>
      <c r="BB26" s="29">
        <v>47.357142857142854</v>
      </c>
      <c r="BC26" s="63">
        <f t="shared" si="23"/>
        <v>0.38147295742232451</v>
      </c>
      <c r="BD26" s="29">
        <v>76.785714285714278</v>
      </c>
      <c r="BE26" s="63">
        <f t="shared" si="24"/>
        <v>0.61852704257767543</v>
      </c>
      <c r="BF26" s="6"/>
      <c r="BG26" s="29"/>
      <c r="BH26" s="29">
        <f t="shared" si="25"/>
        <v>48.071428571428555</v>
      </c>
      <c r="BI26" s="45" t="str">
        <f t="shared" si="7"/>
        <v>+ 63%</v>
      </c>
      <c r="BJ26" s="40">
        <f t="shared" si="8"/>
        <v>0.63192488262910762</v>
      </c>
      <c r="BK26" s="42"/>
      <c r="BL26" s="29"/>
      <c r="BM26" s="29">
        <f t="shared" si="9"/>
        <v>-28.71428571428573</v>
      </c>
      <c r="BN26" s="45" t="str">
        <f t="shared" si="10"/>
        <v>- 38%</v>
      </c>
      <c r="BO26" s="40">
        <f t="shared" si="11"/>
        <v>-0.37746478873239453</v>
      </c>
      <c r="BP26" s="29"/>
      <c r="BS26" s="26" t="s">
        <v>13</v>
      </c>
      <c r="BT26" s="26" t="s">
        <v>2</v>
      </c>
      <c r="BU26" s="27" t="s">
        <v>7</v>
      </c>
      <c r="BV26" s="27" t="s">
        <v>0</v>
      </c>
      <c r="BW26" s="54">
        <v>98.071428571428569</v>
      </c>
      <c r="BX26" s="29">
        <v>43.214285714285715</v>
      </c>
      <c r="BY26" s="63">
        <f t="shared" si="26"/>
        <v>0.29483430799220278</v>
      </c>
      <c r="BZ26" s="29">
        <v>103.35714285714285</v>
      </c>
      <c r="CA26" s="63">
        <f t="shared" si="27"/>
        <v>0.70516569200779733</v>
      </c>
      <c r="CB26" s="6"/>
      <c r="CC26" s="29"/>
      <c r="CD26" s="29">
        <f t="shared" si="28"/>
        <v>48.499999999999986</v>
      </c>
      <c r="CE26" s="45" t="str">
        <f t="shared" si="12"/>
        <v>+ 49%</v>
      </c>
      <c r="CF26" s="40">
        <f t="shared" si="13"/>
        <v>0.49453750910415134</v>
      </c>
      <c r="CG26" s="42"/>
      <c r="CH26" s="29"/>
      <c r="CI26" s="29">
        <f t="shared" si="29"/>
        <v>-54.857142857142854</v>
      </c>
      <c r="CJ26" s="45" t="str">
        <f t="shared" si="30"/>
        <v>- 56%</v>
      </c>
      <c r="CK26" s="40">
        <f t="shared" si="31"/>
        <v>-0.55935906773488708</v>
      </c>
      <c r="CL26" s="29"/>
    </row>
    <row r="27" spans="3:90" ht="11.45" customHeight="1" x14ac:dyDescent="0.15">
      <c r="E27" s="17"/>
      <c r="F27" s="17"/>
      <c r="G27" s="16" t="s">
        <v>11</v>
      </c>
      <c r="H27" s="16" t="s">
        <v>20</v>
      </c>
      <c r="I27" s="53">
        <v>526.28571428571433</v>
      </c>
      <c r="J27" s="13">
        <v>460.85714285714283</v>
      </c>
      <c r="K27" s="64">
        <f t="shared" si="14"/>
        <v>0.87283549783549774</v>
      </c>
      <c r="L27" s="13">
        <v>67.142857142857139</v>
      </c>
      <c r="M27" s="64">
        <f t="shared" si="15"/>
        <v>0.12716450216450215</v>
      </c>
      <c r="N27" s="6"/>
      <c r="O27" s="13"/>
      <c r="P27" s="13">
        <f t="shared" si="16"/>
        <v>1.7142857142856656</v>
      </c>
      <c r="Q27" s="46" t="str">
        <f t="shared" si="0"/>
        <v>o</v>
      </c>
      <c r="R27" s="37">
        <f t="shared" si="1"/>
        <v>3.2573289902279199E-3</v>
      </c>
      <c r="S27" s="19"/>
      <c r="T27" s="13"/>
      <c r="U27" s="13">
        <f t="shared" si="17"/>
        <v>-65.428571428571502</v>
      </c>
      <c r="V27" s="46" t="str">
        <f t="shared" si="18"/>
        <v>- 12%</v>
      </c>
      <c r="W27" s="37">
        <f t="shared" si="19"/>
        <v>-0.12432138979370262</v>
      </c>
      <c r="X27" s="13"/>
      <c r="AA27" s="17"/>
      <c r="AB27" s="17"/>
      <c r="AC27" s="16" t="s">
        <v>11</v>
      </c>
      <c r="AD27" s="16" t="s">
        <v>20</v>
      </c>
      <c r="AE27" s="53">
        <v>100.71428571428571</v>
      </c>
      <c r="AF27" s="13">
        <v>70.357142857142861</v>
      </c>
      <c r="AG27" s="64">
        <f t="shared" si="20"/>
        <v>0.92228464419475653</v>
      </c>
      <c r="AH27" s="13">
        <v>5.9285714285714288</v>
      </c>
      <c r="AI27" s="64">
        <f t="shared" si="21"/>
        <v>7.7715355805243441E-2</v>
      </c>
      <c r="AJ27" s="6"/>
      <c r="AK27" s="13"/>
      <c r="AL27" s="13">
        <f t="shared" si="22"/>
        <v>-24.428571428571416</v>
      </c>
      <c r="AM27" s="46" t="str">
        <f t="shared" si="2"/>
        <v>- 24%</v>
      </c>
      <c r="AN27" s="37">
        <f t="shared" si="3"/>
        <v>-0.24255319148936161</v>
      </c>
      <c r="AO27" s="19"/>
      <c r="AP27" s="13"/>
      <c r="AQ27" s="13">
        <f t="shared" si="4"/>
        <v>-30.357142857142847</v>
      </c>
      <c r="AR27" s="46" t="str">
        <f t="shared" si="5"/>
        <v>- 30%</v>
      </c>
      <c r="AS27" s="37">
        <f t="shared" si="6"/>
        <v>-0.30141843971631199</v>
      </c>
      <c r="AT27" s="13"/>
      <c r="AW27" s="17"/>
      <c r="AX27" s="17"/>
      <c r="AY27" s="16" t="s">
        <v>11</v>
      </c>
      <c r="AZ27" s="16" t="s">
        <v>20</v>
      </c>
      <c r="BA27" s="53">
        <v>101.78571428571429</v>
      </c>
      <c r="BB27" s="13">
        <v>114.78571428571429</v>
      </c>
      <c r="BC27" s="64">
        <f t="shared" si="23"/>
        <v>0.87910284463894961</v>
      </c>
      <c r="BD27" s="13">
        <v>15.785714285714286</v>
      </c>
      <c r="BE27" s="64">
        <f t="shared" si="24"/>
        <v>0.12089715536105032</v>
      </c>
      <c r="BF27" s="6"/>
      <c r="BG27" s="13"/>
      <c r="BH27" s="13">
        <f t="shared" si="25"/>
        <v>28.785714285714292</v>
      </c>
      <c r="BI27" s="46" t="str">
        <f t="shared" si="7"/>
        <v>+ 28%</v>
      </c>
      <c r="BJ27" s="37">
        <f t="shared" si="8"/>
        <v>0.28280701754385967</v>
      </c>
      <c r="BK27" s="19"/>
      <c r="BL27" s="13"/>
      <c r="BM27" s="13">
        <f t="shared" si="9"/>
        <v>13</v>
      </c>
      <c r="BN27" s="46" t="str">
        <f t="shared" si="10"/>
        <v>+ 13%</v>
      </c>
      <c r="BO27" s="37">
        <f t="shared" si="11"/>
        <v>0.12771929824561404</v>
      </c>
      <c r="BP27" s="13"/>
      <c r="BS27" s="17"/>
      <c r="BT27" s="17"/>
      <c r="BU27" s="16" t="s">
        <v>11</v>
      </c>
      <c r="BV27" s="16" t="s">
        <v>20</v>
      </c>
      <c r="BW27" s="53">
        <v>172.14285714285714</v>
      </c>
      <c r="BX27" s="13">
        <v>139.21428571428572</v>
      </c>
      <c r="BY27" s="64">
        <f t="shared" si="26"/>
        <v>0.83113006396588496</v>
      </c>
      <c r="BZ27" s="13">
        <v>28.285714285714285</v>
      </c>
      <c r="CA27" s="64">
        <f t="shared" si="27"/>
        <v>0.16886993603411513</v>
      </c>
      <c r="CB27" s="6"/>
      <c r="CC27" s="13"/>
      <c r="CD27" s="13">
        <f t="shared" si="28"/>
        <v>-4.6428571428571388</v>
      </c>
      <c r="CE27" s="46" t="str">
        <f t="shared" si="12"/>
        <v>- 3%</v>
      </c>
      <c r="CF27" s="37">
        <f t="shared" si="13"/>
        <v>-2.697095435684645E-2</v>
      </c>
      <c r="CG27" s="19"/>
      <c r="CH27" s="13"/>
      <c r="CI27" s="13">
        <f t="shared" si="29"/>
        <v>-32.928571428571416</v>
      </c>
      <c r="CJ27" s="46" t="str">
        <f t="shared" si="30"/>
        <v>- 19%</v>
      </c>
      <c r="CK27" s="37">
        <f t="shared" si="31"/>
        <v>-0.19128630705394184</v>
      </c>
      <c r="CL27" s="13"/>
    </row>
    <row r="28" spans="3:90" ht="11.45" customHeight="1" x14ac:dyDescent="0.15">
      <c r="E28" s="31"/>
      <c r="F28" s="31"/>
      <c r="G28" s="32" t="s">
        <v>12</v>
      </c>
      <c r="H28" s="32" t="s">
        <v>21</v>
      </c>
      <c r="I28" s="55">
        <v>913.71428571428578</v>
      </c>
      <c r="J28" s="34">
        <v>542.07142857142856</v>
      </c>
      <c r="K28" s="65">
        <f t="shared" si="14"/>
        <v>0.41338925808911647</v>
      </c>
      <c r="L28" s="34">
        <v>769.21428571428567</v>
      </c>
      <c r="M28" s="65">
        <f t="shared" si="15"/>
        <v>0.58661074191088358</v>
      </c>
      <c r="N28" s="6"/>
      <c r="O28" s="34"/>
      <c r="P28" s="34">
        <f t="shared" si="16"/>
        <v>397.57142857142844</v>
      </c>
      <c r="Q28" s="47" t="str">
        <f t="shared" si="0"/>
        <v>+ 44%</v>
      </c>
      <c r="R28" s="38">
        <f t="shared" si="1"/>
        <v>0.43511569731081912</v>
      </c>
      <c r="S28" s="43"/>
      <c r="T28" s="34"/>
      <c r="U28" s="34">
        <f t="shared" si="17"/>
        <v>-371.64285714285722</v>
      </c>
      <c r="V28" s="47" t="str">
        <f t="shared" si="18"/>
        <v>- 41%</v>
      </c>
      <c r="W28" s="38">
        <f t="shared" si="19"/>
        <v>-0.40673858661663548</v>
      </c>
      <c r="X28" s="34"/>
      <c r="AA28" s="31"/>
      <c r="AB28" s="31"/>
      <c r="AC28" s="32" t="s">
        <v>12</v>
      </c>
      <c r="AD28" s="32" t="s">
        <v>21</v>
      </c>
      <c r="AE28" s="55">
        <v>201.57142857142858</v>
      </c>
      <c r="AF28" s="34">
        <v>95.071428571428569</v>
      </c>
      <c r="AG28" s="65">
        <f t="shared" si="20"/>
        <v>0.34006131834440473</v>
      </c>
      <c r="AH28" s="34">
        <v>184.5</v>
      </c>
      <c r="AI28" s="65">
        <f t="shared" si="21"/>
        <v>0.65993868165559533</v>
      </c>
      <c r="AJ28" s="6"/>
      <c r="AK28" s="34"/>
      <c r="AL28" s="34">
        <f t="shared" si="22"/>
        <v>77.999999999999972</v>
      </c>
      <c r="AM28" s="47" t="str">
        <f t="shared" si="2"/>
        <v>+ 39%</v>
      </c>
      <c r="AN28" s="38">
        <f t="shared" si="3"/>
        <v>0.38695960311835559</v>
      </c>
      <c r="AO28" s="43"/>
      <c r="AP28" s="34"/>
      <c r="AQ28" s="34">
        <f t="shared" si="4"/>
        <v>-106.50000000000001</v>
      </c>
      <c r="AR28" s="47" t="str">
        <f t="shared" si="5"/>
        <v>- 53%</v>
      </c>
      <c r="AS28" s="38">
        <f t="shared" si="6"/>
        <v>-0.52834868887313968</v>
      </c>
      <c r="AT28" s="34"/>
      <c r="AW28" s="31"/>
      <c r="AX28" s="31"/>
      <c r="AY28" s="32" t="s">
        <v>12</v>
      </c>
      <c r="AZ28" s="32" t="s">
        <v>21</v>
      </c>
      <c r="BA28" s="55">
        <v>188</v>
      </c>
      <c r="BB28" s="34">
        <v>143.42857142857142</v>
      </c>
      <c r="BC28" s="65">
        <f t="shared" si="23"/>
        <v>0.44385499557913349</v>
      </c>
      <c r="BD28" s="34">
        <v>179.71428571428572</v>
      </c>
      <c r="BE28" s="65">
        <f t="shared" si="24"/>
        <v>0.55614500442086656</v>
      </c>
      <c r="BF28" s="6"/>
      <c r="BG28" s="34"/>
      <c r="BH28" s="34">
        <f t="shared" si="25"/>
        <v>135.14285714285711</v>
      </c>
      <c r="BI28" s="47" t="str">
        <f t="shared" si="7"/>
        <v>+ 72%</v>
      </c>
      <c r="BJ28" s="38">
        <f t="shared" si="8"/>
        <v>0.71884498480243142</v>
      </c>
      <c r="BK28" s="43"/>
      <c r="BL28" s="34"/>
      <c r="BM28" s="34">
        <f t="shared" si="9"/>
        <v>-44.571428571428584</v>
      </c>
      <c r="BN28" s="47" t="str">
        <f t="shared" si="10"/>
        <v>- 24%</v>
      </c>
      <c r="BO28" s="38">
        <f t="shared" si="11"/>
        <v>-0.23708206686930097</v>
      </c>
      <c r="BP28" s="34"/>
      <c r="BS28" s="31"/>
      <c r="BT28" s="31"/>
      <c r="BU28" s="32" t="s">
        <v>12</v>
      </c>
      <c r="BV28" s="32" t="s">
        <v>21</v>
      </c>
      <c r="BW28" s="55">
        <v>293.78571428571428</v>
      </c>
      <c r="BX28" s="34">
        <v>156.5</v>
      </c>
      <c r="BY28" s="65">
        <f t="shared" si="26"/>
        <v>0.41789052069425903</v>
      </c>
      <c r="BZ28" s="34">
        <v>218</v>
      </c>
      <c r="CA28" s="65">
        <f t="shared" si="27"/>
        <v>0.58210947930574097</v>
      </c>
      <c r="CB28" s="6"/>
      <c r="CC28" s="34"/>
      <c r="CD28" s="34">
        <f t="shared" si="28"/>
        <v>80.714285714285722</v>
      </c>
      <c r="CE28" s="47" t="str">
        <f t="shared" si="12"/>
        <v>+ 27%</v>
      </c>
      <c r="CF28" s="38">
        <f t="shared" si="13"/>
        <v>0.27473863360077805</v>
      </c>
      <c r="CG28" s="43"/>
      <c r="CH28" s="34"/>
      <c r="CI28" s="34">
        <f t="shared" si="29"/>
        <v>-137.28571428571428</v>
      </c>
      <c r="CJ28" s="47" t="str">
        <f t="shared" si="30"/>
        <v>- 47%</v>
      </c>
      <c r="CK28" s="38">
        <f t="shared" si="31"/>
        <v>-0.46729880865548262</v>
      </c>
      <c r="CL28" s="34"/>
    </row>
    <row r="29" spans="3:90" ht="12" customHeight="1" x14ac:dyDescent="0.15">
      <c r="K29" s="67"/>
      <c r="M29" s="67"/>
      <c r="N29" s="6"/>
      <c r="O29" s="7"/>
      <c r="P29" s="7"/>
      <c r="Q29" s="7"/>
      <c r="R29" s="7"/>
      <c r="S29" s="7"/>
      <c r="T29" s="68"/>
      <c r="AG29" s="67"/>
      <c r="AI29" s="67"/>
      <c r="AJ29" s="6"/>
      <c r="AK29" s="7"/>
      <c r="AL29" s="7"/>
      <c r="AM29" s="7"/>
      <c r="AN29" s="7"/>
      <c r="AO29" s="7"/>
      <c r="AP29" s="68"/>
      <c r="BC29" s="67"/>
      <c r="BE29" s="67"/>
      <c r="BF29" s="6"/>
      <c r="BG29" s="7"/>
      <c r="BH29" s="7"/>
      <c r="BI29" s="7"/>
      <c r="BJ29" s="7"/>
      <c r="BK29" s="7"/>
      <c r="BL29" s="68"/>
      <c r="BY29" s="67"/>
      <c r="CA29" s="67"/>
      <c r="CB29" s="6"/>
      <c r="CC29" s="7"/>
      <c r="CD29" s="7"/>
      <c r="CE29" s="7"/>
      <c r="CF29" s="7"/>
      <c r="CG29" s="7"/>
      <c r="CH29" s="68"/>
    </row>
    <row r="30" spans="3:90" ht="12" customHeight="1" x14ac:dyDescent="0.15">
      <c r="E30" s="57" t="s">
        <v>55</v>
      </c>
      <c r="F30" s="57"/>
      <c r="G30" s="58"/>
      <c r="H30" s="58"/>
      <c r="I30" s="18">
        <f>SUM(I7:I28)</f>
        <v>9712.2142857142862</v>
      </c>
      <c r="J30" s="18">
        <f>SUM(J7:J28)</f>
        <v>3845.1428571428569</v>
      </c>
      <c r="K30" s="62">
        <f t="shared" si="14"/>
        <v>0.19478447137321026</v>
      </c>
      <c r="L30" s="12">
        <f>SUM(L7:L28)</f>
        <v>15895.357142857143</v>
      </c>
      <c r="M30" s="62">
        <f t="shared" si="15"/>
        <v>0.8052155286267898</v>
      </c>
      <c r="N30" s="6"/>
      <c r="O30" s="12"/>
      <c r="P30" s="12">
        <f t="shared" si="16"/>
        <v>10028.285714285714</v>
      </c>
      <c r="Q30" s="44" t="str">
        <f>IF(ROUND((SUM(J30,L30)/I30)*100,0)&gt;100,"+ "&amp;ROUND((SUM(J30,L30)/I30)*100,0)-100&amp;"%",IF(ROUND((SUM(J30,L30)/I30)*100,0)&lt;100,"- "&amp;100-ROUND((SUM(J30,L30)/I30)*100,0)&amp;"%","o"))</f>
        <v>+ 103%</v>
      </c>
      <c r="R30" s="89">
        <f>P30/I30</f>
        <v>1.032543704172213</v>
      </c>
      <c r="S30" s="59"/>
      <c r="T30" s="12"/>
      <c r="U30" s="12">
        <f>J30-I30</f>
        <v>-5867.0714285714294</v>
      </c>
      <c r="V30" s="44" t="str">
        <f t="shared" ref="V30:V31" si="32">IF(ROUND((J30/I30)*100,0)&gt;100,"+ "&amp;ROUND((J30/I30)*100,0)-100&amp;"%",IF(ROUND((J30/I30)*100,0)&lt;100,"- "&amp;100-ROUND((J30/I30)*100,0)&amp;"%","o"))</f>
        <v>- 60%</v>
      </c>
      <c r="W30" s="89">
        <f t="shared" ref="W30:W31" si="33">U30/I30</f>
        <v>-0.60409204903986879</v>
      </c>
      <c r="X30" s="12"/>
      <c r="AA30" s="57" t="s">
        <v>55</v>
      </c>
      <c r="AB30" s="57"/>
      <c r="AC30" s="58"/>
      <c r="AD30" s="58"/>
      <c r="AE30" s="18">
        <f>SUM(AE7:AE28)</f>
        <v>2192.0000000000005</v>
      </c>
      <c r="AF30" s="18">
        <f>SUM(AF7:AF28)</f>
        <v>740.92857142857133</v>
      </c>
      <c r="AG30" s="62">
        <f t="shared" si="20"/>
        <v>0.15641068170509204</v>
      </c>
      <c r="AH30" s="12">
        <f>SUM(AH7:AH28)</f>
        <v>3996.1428571428569</v>
      </c>
      <c r="AI30" s="62">
        <f t="shared" si="21"/>
        <v>0.84358931829490791</v>
      </c>
      <c r="AJ30" s="6"/>
      <c r="AK30" s="12"/>
      <c r="AL30" s="12">
        <f t="shared" ref="AL30" si="34">SUM(AF30,AH30)-AE30</f>
        <v>2545.071428571428</v>
      </c>
      <c r="AM30" s="44" t="str">
        <f>IF(ROUND((SUM(AF30,AH30)/AE30)*100,0)&gt;100,"+ "&amp;ROUND((SUM(AF30,AH30)/AE30)*100,0)-100&amp;"%",IF(ROUND((SUM(AF30,AH30)/AE30)*100,0)&lt;100,"- "&amp;100-ROUND((SUM(AF30,AH30)/AE30)*100,0)&amp;"%","o"))</f>
        <v>+ 116%</v>
      </c>
      <c r="AN30" s="89">
        <f>AL30/AE30</f>
        <v>1.1610727320125125</v>
      </c>
      <c r="AO30" s="59"/>
      <c r="AP30" s="12"/>
      <c r="AQ30" s="12">
        <f>AF30-AE30</f>
        <v>-1451.0714285714291</v>
      </c>
      <c r="AR30" s="44" t="str">
        <f>IF(ROUND((AF30/AE30)*100,0)&gt;100,"+ "&amp;ROUND((AF30/AE30)*100,0)-100&amp;"%",IF(ROUND((AF30/AE30)*100,0)&lt;100,"- "&amp;100-ROUND((AF30/AE30)*100,0)&amp;"%","o"))</f>
        <v>- 66%</v>
      </c>
      <c r="AS30" s="89">
        <f>AQ30/AE30</f>
        <v>-0.66198514077163728</v>
      </c>
      <c r="AT30" s="12"/>
      <c r="AW30" s="57" t="s">
        <v>55</v>
      </c>
      <c r="AX30" s="57"/>
      <c r="AY30" s="58"/>
      <c r="AZ30" s="58"/>
      <c r="BA30" s="18">
        <f>SUM(BA7:BA28)</f>
        <v>2125.2857142857147</v>
      </c>
      <c r="BB30" s="18">
        <f>SUM(BB7:BB28)</f>
        <v>935.92857142857156</v>
      </c>
      <c r="BC30" s="62">
        <f t="shared" si="23"/>
        <v>0.22083087553720407</v>
      </c>
      <c r="BD30" s="12">
        <f>SUM(BD7:BD28)</f>
        <v>3302.2857142857138</v>
      </c>
      <c r="BE30" s="62">
        <f t="shared" si="24"/>
        <v>0.77916912446279596</v>
      </c>
      <c r="BF30" s="6"/>
      <c r="BG30" s="12"/>
      <c r="BH30" s="12">
        <f t="shared" ref="BH30" si="35">SUM(BB30,BD30)-BA30</f>
        <v>2112.9285714285706</v>
      </c>
      <c r="BI30" s="44" t="str">
        <f>IF(ROUND((SUM(BB30,BD30)/BA30)*100,0)&gt;100,"+ "&amp;ROUND((SUM(BB30,BD30)/BA30)*100,0)-100&amp;"%",IF(ROUND((SUM(BB30,BD30)/BA30)*100,0)&lt;100,"- "&amp;100-ROUND((SUM(BB30,BD30)/BA30)*100,0)&amp;"%","o"))</f>
        <v>+ 99%</v>
      </c>
      <c r="BJ30" s="89">
        <f>BH30/BA30</f>
        <v>0.99418565571015605</v>
      </c>
      <c r="BK30" s="59"/>
      <c r="BL30" s="12"/>
      <c r="BM30" s="12">
        <f>BB30-BA30</f>
        <v>-1189.3571428571431</v>
      </c>
      <c r="BN30" s="44" t="str">
        <f>IF(ROUND((BB30/BA30)*100,0)&gt;100,"+ "&amp;ROUND((BB30/BA30)*100,0)-100&amp;"%",IF(ROUND((BB30/BA30)*100,0)&lt;100,"- "&amp;100-ROUND((BB30/BA30)*100,0)&amp;"%","o"))</f>
        <v>- 56%</v>
      </c>
      <c r="BO30" s="89">
        <f>BM30/BA30</f>
        <v>-0.55962223566579283</v>
      </c>
      <c r="BP30" s="12"/>
      <c r="BS30" s="57" t="s">
        <v>55</v>
      </c>
      <c r="BT30" s="57"/>
      <c r="BU30" s="58"/>
      <c r="BV30" s="58"/>
      <c r="BW30" s="18">
        <f>SUM(BW7:BW28)</f>
        <v>2851.8571428571427</v>
      </c>
      <c r="BX30" s="18">
        <f>SUM(BX7:BX28)</f>
        <v>1155.4285714285713</v>
      </c>
      <c r="BY30" s="62">
        <f t="shared" si="26"/>
        <v>0.19606559761463216</v>
      </c>
      <c r="BZ30" s="12">
        <f>SUM(BZ7:BZ28)</f>
        <v>4737.6428571428578</v>
      </c>
      <c r="CA30" s="62">
        <f t="shared" si="27"/>
        <v>0.80393440238536784</v>
      </c>
      <c r="CB30" s="6"/>
      <c r="CC30" s="12"/>
      <c r="CD30" s="12">
        <f t="shared" ref="CD30" si="36">SUM(BX30,BZ30)-BW30</f>
        <v>3041.2142857142867</v>
      </c>
      <c r="CE30" s="44" t="str">
        <f>IF(ROUND((SUM(BX30,BZ30)/BW30)*100,0)&gt;100,"+ "&amp;ROUND((SUM(BX30,BZ30)/BW30)*100,0)-100&amp;"%",IF(ROUND((SUM(BX30,BZ30)/BW30)*100,0)&lt;100,"- "&amp;100-ROUND((SUM(BX30,BZ30)/BW30)*100,0)&amp;"%","o"))</f>
        <v>+ 107%</v>
      </c>
      <c r="CF30" s="89">
        <f>CD30/BW30</f>
        <v>1.0663978359965942</v>
      </c>
      <c r="CG30" s="59"/>
      <c r="CH30" s="12"/>
      <c r="CI30" s="12">
        <f t="shared" ref="CI30" si="37">BX30-BW30</f>
        <v>-1696.4285714285713</v>
      </c>
      <c r="CJ30" s="44" t="str">
        <f t="shared" ref="CJ30:CJ31" si="38">IF(ROUND((BX30/BW30)*100,0)&gt;100,"+ "&amp;ROUND((BX30/BW30)*100,0)-100&amp;"%",IF(ROUND((BX30/BW30)*100,0)&lt;100,"- "&amp;100-ROUND((BX30/BW30)*100,0)&amp;"%","o"))</f>
        <v>- 59%</v>
      </c>
      <c r="CK30" s="89">
        <f t="shared" ref="CK30:CK31" si="39">CI30/BW30</f>
        <v>-0.59485047337574515</v>
      </c>
      <c r="CL30" s="12"/>
    </row>
    <row r="31" spans="3:90" ht="12" customHeight="1" x14ac:dyDescent="0.15">
      <c r="E31" s="20" t="s">
        <v>61</v>
      </c>
      <c r="F31" s="20"/>
      <c r="G31" s="21"/>
      <c r="H31" s="21"/>
      <c r="I31" s="22">
        <f>SUM(I7:I9,I11:I13,I14:I16,I17:I18,I19:I20,I22:I24)</f>
        <v>6449.5</v>
      </c>
      <c r="J31" s="22">
        <f>SUM(J7:J9,J11:J13,J14:J16,J17:J18,J19:J20,J22:J24)</f>
        <v>1493</v>
      </c>
      <c r="K31" s="66">
        <f>J31/SUM(J31,L31)</f>
        <v>9.965149153043372E-2</v>
      </c>
      <c r="L31" s="23">
        <f>SUM(L7:L9,L11:L13,L14:L16,L17:L18,L19:L20,L22:L24)</f>
        <v>13489.214285714284</v>
      </c>
      <c r="M31" s="66">
        <f>L31/SUM(J31,L31)</f>
        <v>0.90034850846956627</v>
      </c>
      <c r="N31" s="6"/>
      <c r="O31" s="23"/>
      <c r="P31" s="23">
        <f>SUM(J31,L31)-I31</f>
        <v>8532.7142857142844</v>
      </c>
      <c r="Q31" s="48" t="str">
        <f>IF(ROUND((SUM(J31,L31)/I31)*100,0)&gt;100,"+ "&amp;ROUND((SUM(J31,L31)/I31)*100,0)-100&amp;"%",IF(ROUND((SUM(J31,L31)/I31)*100,0)&lt;100,"- "&amp;100-ROUND((SUM(J31,L31)/I31)*100,0)&amp;"%","o"))</f>
        <v>+ 132%</v>
      </c>
      <c r="R31" s="41">
        <f>P31/I31</f>
        <v>1.3230039980950903</v>
      </c>
      <c r="S31" s="24"/>
      <c r="T31" s="23"/>
      <c r="U31" s="23">
        <f>J31-I31</f>
        <v>-4956.5</v>
      </c>
      <c r="V31" s="48" t="str">
        <f t="shared" si="32"/>
        <v>- 77%</v>
      </c>
      <c r="W31" s="41">
        <f t="shared" si="33"/>
        <v>-0.76850918675866342</v>
      </c>
      <c r="X31" s="23"/>
      <c r="AA31" s="20" t="s">
        <v>61</v>
      </c>
      <c r="AB31" s="20"/>
      <c r="AC31" s="21"/>
      <c r="AD31" s="21"/>
      <c r="AE31" s="22">
        <f>SUM(AE7:AE9,AE11:AE13,AE14:AE16,AE17:AE18,AE19:AE20,AE22:AE24)</f>
        <v>1526.2142857142858</v>
      </c>
      <c r="AF31" s="22">
        <f>SUM(AF7:AF9,AF11:AF13,AF14:AF16,AF17:AF18,AF19:AF20,AF22:AF24)</f>
        <v>346.99999999999994</v>
      </c>
      <c r="AG31" s="66">
        <f>AF31/SUM(AF31,AH31)</f>
        <v>9.1308924141042025E-2</v>
      </c>
      <c r="AH31" s="23">
        <f>SUM(AH7:AH9,AH11:AH13,AH14:AH16,AH17:AH18,AH19:AH20,AH22:AH24)</f>
        <v>3453.2857142857138</v>
      </c>
      <c r="AI31" s="66">
        <f>AH31/SUM(AF31,AH31)</f>
        <v>0.90869107585895792</v>
      </c>
      <c r="AJ31" s="6"/>
      <c r="AK31" s="23"/>
      <c r="AL31" s="23">
        <f>SUM(AF31,AH31)-AE31</f>
        <v>2274.071428571428</v>
      </c>
      <c r="AM31" s="48" t="str">
        <f>IF(ROUND((SUM(AF31,AH31)/AE31)*100,0)&gt;100,"+ "&amp;ROUND((SUM(AF31,AH31)/AE31)*100,0)-100&amp;"%",IF(ROUND((SUM(AF31,AH31)/AE31)*100,0)&lt;100,"- "&amp;100-ROUND((SUM(AF31,AH31)/AE31)*100,0)&amp;"%","o"))</f>
        <v>+ 149%</v>
      </c>
      <c r="AN31" s="41">
        <f>AL31/AE31</f>
        <v>1.4900079561941306</v>
      </c>
      <c r="AO31" s="24"/>
      <c r="AP31" s="23"/>
      <c r="AQ31" s="23">
        <f>AF31-AE31</f>
        <v>-1179.2142857142858</v>
      </c>
      <c r="AR31" s="48" t="str">
        <f t="shared" ref="AR31" si="40">IF(ROUND((AF31/AE31)*100,0)&gt;100,"+ "&amp;ROUND((AF31/AE31)*100,0)-100&amp;"%",IF(ROUND((AF31/AE31)*100,0)&lt;100,"- "&amp;100-ROUND((AF31/AE31)*100,0)&amp;"%","o"))</f>
        <v>- 77%</v>
      </c>
      <c r="AS31" s="41">
        <f t="shared" ref="AS31" si="41">AQ31/AE31</f>
        <v>-0.77264005241727896</v>
      </c>
      <c r="AT31" s="23"/>
      <c r="AW31" s="20" t="s">
        <v>61</v>
      </c>
      <c r="AX31" s="20"/>
      <c r="AY31" s="21"/>
      <c r="AZ31" s="21"/>
      <c r="BA31" s="22">
        <f>SUM(BA7:BA9,BA11:BA13,BA14:BA16,BA17:BA18,BA19:BA20,BA22:BA24)</f>
        <v>1428.9285714285716</v>
      </c>
      <c r="BB31" s="22">
        <f>SUM(BB7:BB9,BB11:BB13,BB14:BB16,BB17:BB18,BB19:BB20,BB22:BB24)</f>
        <v>351.92857142857139</v>
      </c>
      <c r="BC31" s="66">
        <f>BB31/SUM(BB31,BD31)</f>
        <v>0.11275115565929789</v>
      </c>
      <c r="BD31" s="23">
        <f>SUM(BD7:BD9,BD11:BD13,BD14:BD16,BD17:BD18,BD19:BD20,BD22:BD24)</f>
        <v>2769.3571428571431</v>
      </c>
      <c r="BE31" s="66">
        <f>BD31/SUM(BB31,BD31)</f>
        <v>0.88724884434070206</v>
      </c>
      <c r="BF31" s="6"/>
      <c r="BG31" s="23"/>
      <c r="BH31" s="23">
        <f>SUM(BB31,BD31)-BA31</f>
        <v>1692.3571428571431</v>
      </c>
      <c r="BI31" s="48" t="str">
        <f>IF(ROUND((SUM(BB31,BD31)/BA31)*100,0)&gt;100,"+ "&amp;ROUND((SUM(BB31,BD31)/BA31)*100,0)-100&amp;"%",IF(ROUND((SUM(BB31,BD31)/BA31)*100,0)&lt;100,"- "&amp;100-ROUND((SUM(BB31,BD31)/BA31)*100,0)&amp;"%","o"))</f>
        <v>+ 118%</v>
      </c>
      <c r="BJ31" s="41">
        <f>BH31/BA31</f>
        <v>1.1843539115221196</v>
      </c>
      <c r="BK31" s="24"/>
      <c r="BL31" s="23"/>
      <c r="BM31" s="23">
        <f>BB31-BA31</f>
        <v>-1077.0000000000002</v>
      </c>
      <c r="BN31" s="48" t="str">
        <f t="shared" ref="BN31" si="42">IF(ROUND((BB31/BA31)*100,0)&gt;100,"+ "&amp;ROUND((BB31/BA31)*100,0)-100&amp;"%",IF(ROUND((BB31/BA31)*100,0)&lt;100,"- "&amp;100-ROUND((BB31/BA31)*100,0)&amp;"%","o"))</f>
        <v>- 75%</v>
      </c>
      <c r="BO31" s="41">
        <f t="shared" ref="BO31" si="43">BM31/BA31</f>
        <v>-0.75371157210697337</v>
      </c>
      <c r="BP31" s="23"/>
      <c r="BS31" s="20" t="s">
        <v>61</v>
      </c>
      <c r="BT31" s="20"/>
      <c r="BU31" s="21"/>
      <c r="BV31" s="21"/>
      <c r="BW31" s="22">
        <f>SUM(BW7:BW9,BW11:BW13,BW14:BW16,BW17:BW18,BW19:BW20,BW22:BW24)</f>
        <v>1847.5714285714284</v>
      </c>
      <c r="BX31" s="22">
        <f>SUM(BX7:BX9,BX11:BX13,BX14:BX16,BX17:BX18,BX19:BX20,BX22:BX24)</f>
        <v>428.85714285714283</v>
      </c>
      <c r="BY31" s="66">
        <f>BX31/SUM(BX31,BZ31)</f>
        <v>9.6673429298296462E-2</v>
      </c>
      <c r="BZ31" s="23">
        <f>SUM(BZ7:BZ9,BZ11:BZ13,BZ14:BZ16,BZ17:BZ18,BZ19:BZ20,BZ22:BZ24)</f>
        <v>4007.2857142857142</v>
      </c>
      <c r="CA31" s="66">
        <f>BZ31/SUM(BX31,BZ31)</f>
        <v>0.90332657070170352</v>
      </c>
      <c r="CB31" s="6"/>
      <c r="CC31" s="23"/>
      <c r="CD31" s="23">
        <f>SUM(BX31,BZ31)-BW31</f>
        <v>2588.5714285714284</v>
      </c>
      <c r="CE31" s="48" t="str">
        <f>IF(ROUND((SUM(BX31,BZ31)/BW31)*100,0)&gt;100,"+ "&amp;ROUND((SUM(BX31,BZ31)/BW31)*100,0)-100&amp;"%",IF(ROUND((SUM(BX31,BZ31)/BW31)*100,0)&lt;100,"- "&amp;100-ROUND((SUM(BX31,BZ31)/BW31)*100,0)&amp;"%","o"))</f>
        <v>+ 140%</v>
      </c>
      <c r="CF31" s="41">
        <f>CD31/BW31</f>
        <v>1.4010670378102528</v>
      </c>
      <c r="CG31" s="24"/>
      <c r="CH31" s="23"/>
      <c r="CI31" s="23">
        <f>BX31-BW31</f>
        <v>-1418.7142857142856</v>
      </c>
      <c r="CJ31" s="48" t="str">
        <f t="shared" si="38"/>
        <v>- 77%</v>
      </c>
      <c r="CK31" s="41">
        <f t="shared" si="39"/>
        <v>-0.76788061547978037</v>
      </c>
      <c r="CL31" s="23"/>
    </row>
    <row r="32" spans="3:90" ht="12" customHeight="1" x14ac:dyDescent="0.15">
      <c r="N32" s="6"/>
      <c r="AJ32" s="6"/>
      <c r="BF32" s="6"/>
      <c r="CB32" s="6"/>
    </row>
    <row r="33" spans="14:80" ht="12" customHeight="1" x14ac:dyDescent="0.15">
      <c r="N33" s="6"/>
      <c r="AJ33" s="6"/>
      <c r="BF33" s="6"/>
      <c r="CB33" s="6"/>
    </row>
  </sheetData>
  <mergeCells count="1">
    <mergeCell ref="A1:C1"/>
  </mergeCells>
  <conditionalFormatting sqref="W7:W28">
    <cfRule type="cellIs" dxfId="359" priority="116" operator="greaterThanOrEqual">
      <formula>0.1</formula>
    </cfRule>
    <cfRule type="cellIs" dxfId="358" priority="117" operator="between">
      <formula>0.05</formula>
      <formula>0.1</formula>
    </cfRule>
    <cfRule type="cellIs" dxfId="357" priority="118" operator="between">
      <formula>-0.05</formula>
      <formula>0.05</formula>
    </cfRule>
    <cfRule type="cellIs" dxfId="356" priority="119" operator="between">
      <formula>-0.05</formula>
      <formula>-0.1</formula>
    </cfRule>
    <cfRule type="cellIs" dxfId="355" priority="120" operator="lessThanOrEqual">
      <formula>-0.1</formula>
    </cfRule>
  </conditionalFormatting>
  <conditionalFormatting sqref="W30">
    <cfRule type="cellIs" dxfId="354" priority="111" operator="greaterThanOrEqual">
      <formula>0.1</formula>
    </cfRule>
    <cfRule type="cellIs" dxfId="353" priority="112" operator="between">
      <formula>0.05</formula>
      <formula>0.1</formula>
    </cfRule>
    <cfRule type="cellIs" dxfId="352" priority="113" operator="between">
      <formula>-0.05</formula>
      <formula>0.05</formula>
    </cfRule>
    <cfRule type="cellIs" dxfId="351" priority="114" operator="between">
      <formula>-0.05</formula>
      <formula>-0.1</formula>
    </cfRule>
    <cfRule type="cellIs" dxfId="350" priority="115" operator="lessThanOrEqual">
      <formula>-0.1</formula>
    </cfRule>
  </conditionalFormatting>
  <conditionalFormatting sqref="R7:R28">
    <cfRule type="cellIs" dxfId="349" priority="106" operator="greaterThanOrEqual">
      <formula>0.1</formula>
    </cfRule>
    <cfRule type="cellIs" dxfId="348" priority="107" operator="between">
      <formula>0.05</formula>
      <formula>0.1</formula>
    </cfRule>
    <cfRule type="cellIs" dxfId="347" priority="108" operator="between">
      <formula>-0.05</formula>
      <formula>0.05</formula>
    </cfRule>
    <cfRule type="cellIs" dxfId="346" priority="109" operator="between">
      <formula>-0.05</formula>
      <formula>-0.1</formula>
    </cfRule>
    <cfRule type="cellIs" dxfId="345" priority="110" operator="lessThanOrEqual">
      <formula>-0.1</formula>
    </cfRule>
  </conditionalFormatting>
  <conditionalFormatting sqref="R30">
    <cfRule type="cellIs" dxfId="344" priority="101" operator="greaterThanOrEqual">
      <formula>0.1</formula>
    </cfRule>
    <cfRule type="cellIs" dxfId="343" priority="102" operator="between">
      <formula>0.05</formula>
      <formula>0.1</formula>
    </cfRule>
    <cfRule type="cellIs" dxfId="342" priority="103" operator="between">
      <formula>-0.05</formula>
      <formula>0.05</formula>
    </cfRule>
    <cfRule type="cellIs" dxfId="341" priority="104" operator="between">
      <formula>-0.05</formula>
      <formula>-0.1</formula>
    </cfRule>
    <cfRule type="cellIs" dxfId="340" priority="105" operator="lessThanOrEqual">
      <formula>-0.1</formula>
    </cfRule>
  </conditionalFormatting>
  <conditionalFormatting sqref="AS7:AS28">
    <cfRule type="cellIs" dxfId="339" priority="96" operator="greaterThanOrEqual">
      <formula>0.1</formula>
    </cfRule>
    <cfRule type="cellIs" dxfId="338" priority="97" operator="between">
      <formula>0.05</formula>
      <formula>0.1</formula>
    </cfRule>
    <cfRule type="cellIs" dxfId="337" priority="98" operator="between">
      <formula>-0.05</formula>
      <formula>0.05</formula>
    </cfRule>
    <cfRule type="cellIs" dxfId="336" priority="99" operator="between">
      <formula>-0.05</formula>
      <formula>-0.1</formula>
    </cfRule>
    <cfRule type="cellIs" dxfId="335" priority="100" operator="lessThanOrEqual">
      <formula>-0.1</formula>
    </cfRule>
  </conditionalFormatting>
  <conditionalFormatting sqref="AS30">
    <cfRule type="cellIs" dxfId="334" priority="91" operator="greaterThanOrEqual">
      <formula>0.1</formula>
    </cfRule>
    <cfRule type="cellIs" dxfId="333" priority="92" operator="between">
      <formula>0.05</formula>
      <formula>0.1</formula>
    </cfRule>
    <cfRule type="cellIs" dxfId="332" priority="93" operator="between">
      <formula>-0.05</formula>
      <formula>0.05</formula>
    </cfRule>
    <cfRule type="cellIs" dxfId="331" priority="94" operator="between">
      <formula>-0.05</formula>
      <formula>-0.1</formula>
    </cfRule>
    <cfRule type="cellIs" dxfId="330" priority="95" operator="lessThanOrEqual">
      <formula>-0.1</formula>
    </cfRule>
  </conditionalFormatting>
  <conditionalFormatting sqref="AN7:AN28">
    <cfRule type="cellIs" dxfId="329" priority="86" operator="greaterThanOrEqual">
      <formula>0.1</formula>
    </cfRule>
    <cfRule type="cellIs" dxfId="328" priority="87" operator="between">
      <formula>0.05</formula>
      <formula>0.1</formula>
    </cfRule>
    <cfRule type="cellIs" dxfId="327" priority="88" operator="between">
      <formula>-0.05</formula>
      <formula>0.05</formula>
    </cfRule>
    <cfRule type="cellIs" dxfId="326" priority="89" operator="between">
      <formula>-0.05</formula>
      <formula>-0.1</formula>
    </cfRule>
    <cfRule type="cellIs" dxfId="325" priority="90" operator="lessThanOrEqual">
      <formula>-0.1</formula>
    </cfRule>
  </conditionalFormatting>
  <conditionalFormatting sqref="AN30">
    <cfRule type="cellIs" dxfId="324" priority="81" operator="greaterThanOrEqual">
      <formula>0.1</formula>
    </cfRule>
    <cfRule type="cellIs" dxfId="323" priority="82" operator="between">
      <formula>0.05</formula>
      <formula>0.1</formula>
    </cfRule>
    <cfRule type="cellIs" dxfId="322" priority="83" operator="between">
      <formula>-0.05</formula>
      <formula>0.05</formula>
    </cfRule>
    <cfRule type="cellIs" dxfId="321" priority="84" operator="between">
      <formula>-0.05</formula>
      <formula>-0.1</formula>
    </cfRule>
    <cfRule type="cellIs" dxfId="320" priority="85" operator="lessThanOrEqual">
      <formula>-0.1</formula>
    </cfRule>
  </conditionalFormatting>
  <conditionalFormatting sqref="BO7:BO28">
    <cfRule type="cellIs" dxfId="319" priority="76" operator="greaterThanOrEqual">
      <formula>0.1</formula>
    </cfRule>
    <cfRule type="cellIs" dxfId="318" priority="77" operator="between">
      <formula>0.05</formula>
      <formula>0.1</formula>
    </cfRule>
    <cfRule type="cellIs" dxfId="317" priority="78" operator="between">
      <formula>-0.05</formula>
      <formula>0.05</formula>
    </cfRule>
    <cfRule type="cellIs" dxfId="316" priority="79" operator="between">
      <formula>-0.05</formula>
      <formula>-0.1</formula>
    </cfRule>
    <cfRule type="cellIs" dxfId="315" priority="80" operator="lessThanOrEqual">
      <formula>-0.1</formula>
    </cfRule>
  </conditionalFormatting>
  <conditionalFormatting sqref="BO30">
    <cfRule type="cellIs" dxfId="314" priority="71" operator="greaterThanOrEqual">
      <formula>0.1</formula>
    </cfRule>
    <cfRule type="cellIs" dxfId="313" priority="72" operator="between">
      <formula>0.05</formula>
      <formula>0.1</formula>
    </cfRule>
    <cfRule type="cellIs" dxfId="312" priority="73" operator="between">
      <formula>-0.05</formula>
      <formula>0.05</formula>
    </cfRule>
    <cfRule type="cellIs" dxfId="311" priority="74" operator="between">
      <formula>-0.05</formula>
      <formula>-0.1</formula>
    </cfRule>
    <cfRule type="cellIs" dxfId="310" priority="75" operator="lessThanOrEqual">
      <formula>-0.1</formula>
    </cfRule>
  </conditionalFormatting>
  <conditionalFormatting sqref="BJ7:BJ28">
    <cfRule type="cellIs" dxfId="309" priority="66" operator="greaterThanOrEqual">
      <formula>0.1</formula>
    </cfRule>
    <cfRule type="cellIs" dxfId="308" priority="67" operator="between">
      <formula>0.05</formula>
      <formula>0.1</formula>
    </cfRule>
    <cfRule type="cellIs" dxfId="307" priority="68" operator="between">
      <formula>-0.05</formula>
      <formula>0.05</formula>
    </cfRule>
    <cfRule type="cellIs" dxfId="306" priority="69" operator="between">
      <formula>-0.05</formula>
      <formula>-0.1</formula>
    </cfRule>
    <cfRule type="cellIs" dxfId="305" priority="70" operator="lessThanOrEqual">
      <formula>-0.1</formula>
    </cfRule>
  </conditionalFormatting>
  <conditionalFormatting sqref="BJ30">
    <cfRule type="cellIs" dxfId="304" priority="61" operator="greaterThanOrEqual">
      <formula>0.1</formula>
    </cfRule>
    <cfRule type="cellIs" dxfId="303" priority="62" operator="between">
      <formula>0.05</formula>
      <formula>0.1</formula>
    </cfRule>
    <cfRule type="cellIs" dxfId="302" priority="63" operator="between">
      <formula>-0.05</formula>
      <formula>0.05</formula>
    </cfRule>
    <cfRule type="cellIs" dxfId="301" priority="64" operator="between">
      <formula>-0.05</formula>
      <formula>-0.1</formula>
    </cfRule>
    <cfRule type="cellIs" dxfId="300" priority="65" operator="lessThanOrEqual">
      <formula>-0.1</formula>
    </cfRule>
  </conditionalFormatting>
  <conditionalFormatting sqref="CK7:CK28">
    <cfRule type="cellIs" dxfId="299" priority="56" operator="greaterThanOrEqual">
      <formula>0.1</formula>
    </cfRule>
    <cfRule type="cellIs" dxfId="298" priority="57" operator="between">
      <formula>0.05</formula>
      <formula>0.1</formula>
    </cfRule>
    <cfRule type="cellIs" dxfId="297" priority="58" operator="between">
      <formula>-0.05</formula>
      <formula>0.05</formula>
    </cfRule>
    <cfRule type="cellIs" dxfId="296" priority="59" operator="between">
      <formula>-0.05</formula>
      <formula>-0.1</formula>
    </cfRule>
    <cfRule type="cellIs" dxfId="295" priority="60" operator="lessThanOrEqual">
      <formula>-0.1</formula>
    </cfRule>
  </conditionalFormatting>
  <conditionalFormatting sqref="CK30">
    <cfRule type="cellIs" dxfId="294" priority="51" operator="greaterThanOrEqual">
      <formula>0.1</formula>
    </cfRule>
    <cfRule type="cellIs" dxfId="293" priority="52" operator="between">
      <formula>0.05</formula>
      <formula>0.1</formula>
    </cfRule>
    <cfRule type="cellIs" dxfId="292" priority="53" operator="between">
      <formula>-0.05</formula>
      <formula>0.05</formula>
    </cfRule>
    <cfRule type="cellIs" dxfId="291" priority="54" operator="between">
      <formula>-0.05</formula>
      <formula>-0.1</formula>
    </cfRule>
    <cfRule type="cellIs" dxfId="290" priority="55" operator="lessThanOrEqual">
      <formula>-0.1</formula>
    </cfRule>
  </conditionalFormatting>
  <conditionalFormatting sqref="CF7:CF28">
    <cfRule type="cellIs" dxfId="289" priority="46" operator="greaterThanOrEqual">
      <formula>0.1</formula>
    </cfRule>
    <cfRule type="cellIs" dxfId="288" priority="47" operator="between">
      <formula>0.05</formula>
      <formula>0.1</formula>
    </cfRule>
    <cfRule type="cellIs" dxfId="287" priority="48" operator="between">
      <formula>-0.05</formula>
      <formula>0.05</formula>
    </cfRule>
    <cfRule type="cellIs" dxfId="286" priority="49" operator="between">
      <formula>-0.05</formula>
      <formula>-0.1</formula>
    </cfRule>
    <cfRule type="cellIs" dxfId="285" priority="50" operator="lessThanOrEqual">
      <formula>-0.1</formula>
    </cfRule>
  </conditionalFormatting>
  <conditionalFormatting sqref="CF30">
    <cfRule type="cellIs" dxfId="284" priority="41" operator="greaterThanOrEqual">
      <formula>0.1</formula>
    </cfRule>
    <cfRule type="cellIs" dxfId="283" priority="42" operator="between">
      <formula>0.05</formula>
      <formula>0.1</formula>
    </cfRule>
    <cfRule type="cellIs" dxfId="282" priority="43" operator="between">
      <formula>-0.05</formula>
      <formula>0.05</formula>
    </cfRule>
    <cfRule type="cellIs" dxfId="281" priority="44" operator="between">
      <formula>-0.05</formula>
      <formula>-0.1</formula>
    </cfRule>
    <cfRule type="cellIs" dxfId="280" priority="45" operator="lessThanOrEqual">
      <formula>-0.1</formula>
    </cfRule>
  </conditionalFormatting>
  <conditionalFormatting sqref="W31">
    <cfRule type="cellIs" dxfId="279" priority="36" operator="greaterThanOrEqual">
      <formula>0.1</formula>
    </cfRule>
    <cfRule type="cellIs" dxfId="278" priority="37" operator="between">
      <formula>0.05</formula>
      <formula>0.1</formula>
    </cfRule>
    <cfRule type="cellIs" dxfId="277" priority="38" operator="between">
      <formula>-0.05</formula>
      <formula>0.05</formula>
    </cfRule>
    <cfRule type="cellIs" dxfId="276" priority="39" operator="between">
      <formula>-0.05</formula>
      <formula>-0.1</formula>
    </cfRule>
    <cfRule type="cellIs" dxfId="275" priority="40" operator="lessThanOrEqual">
      <formula>-0.1</formula>
    </cfRule>
  </conditionalFormatting>
  <conditionalFormatting sqref="R31">
    <cfRule type="cellIs" dxfId="274" priority="31" operator="greaterThanOrEqual">
      <formula>0.1</formula>
    </cfRule>
    <cfRule type="cellIs" dxfId="273" priority="32" operator="between">
      <formula>0.05</formula>
      <formula>0.1</formula>
    </cfRule>
    <cfRule type="cellIs" dxfId="272" priority="33" operator="between">
      <formula>-0.05</formula>
      <formula>0.05</formula>
    </cfRule>
    <cfRule type="cellIs" dxfId="271" priority="34" operator="between">
      <formula>-0.05</formula>
      <formula>-0.1</formula>
    </cfRule>
    <cfRule type="cellIs" dxfId="270" priority="35" operator="lessThanOrEqual">
      <formula>-0.1</formula>
    </cfRule>
  </conditionalFormatting>
  <conditionalFormatting sqref="AS31">
    <cfRule type="cellIs" dxfId="269" priority="26" operator="greaterThanOrEqual">
      <formula>0.1</formula>
    </cfRule>
    <cfRule type="cellIs" dxfId="268" priority="27" operator="between">
      <formula>0.05</formula>
      <formula>0.1</formula>
    </cfRule>
    <cfRule type="cellIs" dxfId="267" priority="28" operator="between">
      <formula>-0.05</formula>
      <formula>0.05</formula>
    </cfRule>
    <cfRule type="cellIs" dxfId="266" priority="29" operator="between">
      <formula>-0.05</formula>
      <formula>-0.1</formula>
    </cfRule>
    <cfRule type="cellIs" dxfId="265" priority="30" operator="lessThanOrEqual">
      <formula>-0.1</formula>
    </cfRule>
  </conditionalFormatting>
  <conditionalFormatting sqref="AN31">
    <cfRule type="cellIs" dxfId="264" priority="21" operator="greaterThanOrEqual">
      <formula>0.1</formula>
    </cfRule>
    <cfRule type="cellIs" dxfId="263" priority="22" operator="between">
      <formula>0.05</formula>
      <formula>0.1</formula>
    </cfRule>
    <cfRule type="cellIs" dxfId="262" priority="23" operator="between">
      <formula>-0.05</formula>
      <formula>0.05</formula>
    </cfRule>
    <cfRule type="cellIs" dxfId="261" priority="24" operator="between">
      <formula>-0.05</formula>
      <formula>-0.1</formula>
    </cfRule>
    <cfRule type="cellIs" dxfId="260" priority="25" operator="lessThanOrEqual">
      <formula>-0.1</formula>
    </cfRule>
  </conditionalFormatting>
  <conditionalFormatting sqref="BO31">
    <cfRule type="cellIs" dxfId="259" priority="16" operator="greaterThanOrEqual">
      <formula>0.1</formula>
    </cfRule>
    <cfRule type="cellIs" dxfId="258" priority="17" operator="between">
      <formula>0.05</formula>
      <formula>0.1</formula>
    </cfRule>
    <cfRule type="cellIs" dxfId="257" priority="18" operator="between">
      <formula>-0.05</formula>
      <formula>0.05</formula>
    </cfRule>
    <cfRule type="cellIs" dxfId="256" priority="19" operator="between">
      <formula>-0.05</formula>
      <formula>-0.1</formula>
    </cfRule>
    <cfRule type="cellIs" dxfId="255" priority="20" operator="lessThanOrEqual">
      <formula>-0.1</formula>
    </cfRule>
  </conditionalFormatting>
  <conditionalFormatting sqref="BJ31">
    <cfRule type="cellIs" dxfId="254" priority="11" operator="greaterThanOrEqual">
      <formula>0.1</formula>
    </cfRule>
    <cfRule type="cellIs" dxfId="253" priority="12" operator="between">
      <formula>0.05</formula>
      <formula>0.1</formula>
    </cfRule>
    <cfRule type="cellIs" dxfId="252" priority="13" operator="between">
      <formula>-0.05</formula>
      <formula>0.05</formula>
    </cfRule>
    <cfRule type="cellIs" dxfId="251" priority="14" operator="between">
      <formula>-0.05</formula>
      <formula>-0.1</formula>
    </cfRule>
    <cfRule type="cellIs" dxfId="250" priority="15" operator="lessThanOrEqual">
      <formula>-0.1</formula>
    </cfRule>
  </conditionalFormatting>
  <conditionalFormatting sqref="CK31">
    <cfRule type="cellIs" dxfId="249" priority="6" operator="greaterThanOrEqual">
      <formula>0.1</formula>
    </cfRule>
    <cfRule type="cellIs" dxfId="248" priority="7" operator="between">
      <formula>0.05</formula>
      <formula>0.1</formula>
    </cfRule>
    <cfRule type="cellIs" dxfId="247" priority="8" operator="between">
      <formula>-0.05</formula>
      <formula>0.05</formula>
    </cfRule>
    <cfRule type="cellIs" dxfId="246" priority="9" operator="between">
      <formula>-0.05</formula>
      <formula>-0.1</formula>
    </cfRule>
    <cfRule type="cellIs" dxfId="245" priority="10" operator="lessThanOrEqual">
      <formula>-0.1</formula>
    </cfRule>
  </conditionalFormatting>
  <conditionalFormatting sqref="CF31">
    <cfRule type="cellIs" dxfId="244" priority="1" operator="greaterThanOrEqual">
      <formula>0.1</formula>
    </cfRule>
    <cfRule type="cellIs" dxfId="243" priority="2" operator="between">
      <formula>0.05</formula>
      <formula>0.1</formula>
    </cfRule>
    <cfRule type="cellIs" dxfId="242" priority="3" operator="between">
      <formula>-0.05</formula>
      <formula>0.05</formula>
    </cfRule>
    <cfRule type="cellIs" dxfId="241" priority="4" operator="between">
      <formula>-0.05</formula>
      <formula>-0.1</formula>
    </cfRule>
    <cfRule type="cellIs" dxfId="24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colBreaks count="3" manualBreakCount="3">
    <brk id="26" max="68" man="1"/>
    <brk id="48" max="68" man="1"/>
    <brk id="70" max="6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N33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9" width="7.83203125" style="5" customWidth="1"/>
    <col min="10" max="13" width="5.83203125" style="5" customWidth="1"/>
    <col min="14" max="14" width="1" style="7" customWidth="1"/>
    <col min="15" max="15" width="3.83203125" style="5" customWidth="1"/>
    <col min="16" max="17" width="7.83203125" style="5" customWidth="1"/>
    <col min="18" max="18" width="1" style="5" customWidth="1"/>
    <col min="19" max="20" width="3.83203125" style="5" customWidth="1"/>
    <col min="21" max="22" width="7.83203125" style="5" customWidth="1"/>
    <col min="23" max="23" width="1" style="5" customWidth="1"/>
    <col min="24" max="24" width="3.83203125" style="5" customWidth="1"/>
    <col min="25" max="26" width="9.33203125" style="5"/>
    <col min="27" max="27" width="3.83203125" style="5" customWidth="1"/>
    <col min="28" max="28" width="11.5" style="5" bestFit="1" customWidth="1"/>
    <col min="29" max="29" width="3.83203125" style="5" customWidth="1"/>
    <col min="30" max="30" width="11.83203125" style="5" customWidth="1"/>
    <col min="31" max="31" width="7.83203125" style="5" customWidth="1"/>
    <col min="32" max="35" width="5.83203125" style="5" customWidth="1"/>
    <col min="36" max="36" width="1" style="7" customWidth="1"/>
    <col min="37" max="37" width="3.83203125" style="5" customWidth="1"/>
    <col min="38" max="39" width="7.83203125" style="5" customWidth="1"/>
    <col min="40" max="40" width="1" style="5" customWidth="1"/>
    <col min="41" max="42" width="3.83203125" style="5" customWidth="1"/>
    <col min="43" max="44" width="7.83203125" style="5" customWidth="1"/>
    <col min="45" max="45" width="1" style="5" customWidth="1"/>
    <col min="46" max="46" width="3.83203125" style="5" customWidth="1"/>
    <col min="47" max="48" width="9.33203125" style="5"/>
    <col min="49" max="49" width="3.83203125" style="5" customWidth="1"/>
    <col min="50" max="50" width="11.5" style="5" bestFit="1" customWidth="1"/>
    <col min="51" max="51" width="3.83203125" style="5" customWidth="1"/>
    <col min="52" max="52" width="11.83203125" style="5" customWidth="1"/>
    <col min="53" max="53" width="7.83203125" style="5" customWidth="1"/>
    <col min="54" max="57" width="5.83203125" style="5" customWidth="1"/>
    <col min="58" max="58" width="1" style="7" customWidth="1"/>
    <col min="59" max="59" width="3.83203125" style="5" customWidth="1"/>
    <col min="60" max="61" width="7.83203125" style="5" customWidth="1"/>
    <col min="62" max="62" width="1" style="5" customWidth="1"/>
    <col min="63" max="64" width="3.83203125" style="5" customWidth="1"/>
    <col min="65" max="66" width="7.83203125" style="5" customWidth="1"/>
    <col min="67" max="67" width="1" style="5" customWidth="1"/>
    <col min="68" max="68" width="3.83203125" style="5" customWidth="1"/>
    <col min="69" max="70" width="9.33203125" style="5"/>
    <col min="71" max="71" width="3.83203125" style="5" customWidth="1"/>
    <col min="72" max="72" width="11.5" style="5" bestFit="1" customWidth="1"/>
    <col min="73" max="73" width="3.83203125" style="5" customWidth="1"/>
    <col min="74" max="74" width="11.83203125" style="5" customWidth="1"/>
    <col min="75" max="75" width="7.83203125" style="5" customWidth="1"/>
    <col min="76" max="79" width="5.83203125" style="5" customWidth="1"/>
    <col min="80" max="80" width="1" style="7" customWidth="1"/>
    <col min="81" max="81" width="3.83203125" style="5" customWidth="1"/>
    <col min="82" max="83" width="7.83203125" style="5" customWidth="1"/>
    <col min="84" max="84" width="1" style="5" customWidth="1"/>
    <col min="85" max="86" width="3.83203125" style="5" customWidth="1"/>
    <col min="87" max="88" width="7.83203125" style="5" customWidth="1"/>
    <col min="89" max="89" width="1" style="5" customWidth="1"/>
    <col min="90" max="90" width="3.83203125" style="5" customWidth="1"/>
    <col min="91" max="16384" width="9.33203125" style="5"/>
  </cols>
  <sheetData>
    <row r="1" spans="1:92" ht="24.95" customHeight="1" x14ac:dyDescent="0.15">
      <c r="A1" s="90" t="s">
        <v>60</v>
      </c>
      <c r="B1" s="90"/>
      <c r="C1" s="90"/>
      <c r="E1" s="8" t="s">
        <v>4</v>
      </c>
      <c r="F1" s="8"/>
      <c r="AA1" s="8" t="s">
        <v>4</v>
      </c>
      <c r="AB1" s="8"/>
      <c r="AW1" s="8" t="s">
        <v>4</v>
      </c>
      <c r="AX1" s="8"/>
      <c r="BS1" s="8" t="s">
        <v>4</v>
      </c>
      <c r="BT1" s="8"/>
    </row>
    <row r="2" spans="1:92" ht="20.100000000000001" customHeight="1" x14ac:dyDescent="0.15">
      <c r="A2" s="3" t="s">
        <v>5</v>
      </c>
      <c r="B2" s="1"/>
      <c r="C2" s="1"/>
      <c r="E2" s="4" t="s">
        <v>57</v>
      </c>
      <c r="F2" s="4"/>
      <c r="G2" s="9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AA2" s="4" t="s">
        <v>57</v>
      </c>
      <c r="AB2" s="4"/>
      <c r="AC2" s="9"/>
      <c r="AD2" s="9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W2" s="4" t="s">
        <v>57</v>
      </c>
      <c r="AX2" s="4"/>
      <c r="AY2" s="9"/>
      <c r="AZ2" s="9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S2" s="4" t="s">
        <v>57</v>
      </c>
      <c r="BT2" s="4"/>
      <c r="BU2" s="9"/>
      <c r="BV2" s="9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2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AA3" s="4"/>
      <c r="AB3" s="4"/>
      <c r="AC3" s="9"/>
      <c r="AD3" s="9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W3" s="4"/>
      <c r="AX3" s="4"/>
      <c r="AY3" s="9"/>
      <c r="AZ3" s="9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4"/>
      <c r="BT3" s="4"/>
      <c r="BU3" s="9"/>
      <c r="BV3" s="9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spans="1:92" ht="20.100000000000001" customHeight="1" x14ac:dyDescent="0.15">
      <c r="A4" s="3"/>
      <c r="B4" s="1"/>
      <c r="C4" s="1"/>
      <c r="E4" s="69" t="s">
        <v>43</v>
      </c>
      <c r="F4" s="69"/>
      <c r="G4" s="70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AA4" s="69" t="s">
        <v>44</v>
      </c>
      <c r="AB4" s="69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W4" s="69" t="s">
        <v>45</v>
      </c>
      <c r="AX4" s="69"/>
      <c r="AY4" s="70"/>
      <c r="AZ4" s="70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S4" s="69" t="s">
        <v>46</v>
      </c>
      <c r="BT4" s="69"/>
      <c r="BU4" s="70"/>
      <c r="BV4" s="70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</row>
    <row r="5" spans="1:92" s="72" customFormat="1" ht="11.45" customHeight="1" x14ac:dyDescent="0.15">
      <c r="E5" s="73"/>
      <c r="F5" s="73"/>
      <c r="G5" s="73"/>
      <c r="H5" s="73"/>
      <c r="I5" s="83">
        <v>2011</v>
      </c>
      <c r="J5" s="84">
        <v>2016</v>
      </c>
      <c r="K5" s="84"/>
      <c r="L5" s="84"/>
      <c r="M5" s="84"/>
      <c r="N5" s="85"/>
      <c r="O5" s="84" t="s">
        <v>24</v>
      </c>
      <c r="P5" s="84"/>
      <c r="Q5" s="84"/>
      <c r="R5" s="84"/>
      <c r="S5" s="86"/>
      <c r="T5" s="84" t="s">
        <v>24</v>
      </c>
      <c r="U5" s="84"/>
      <c r="V5" s="84"/>
      <c r="W5" s="84"/>
      <c r="X5" s="84"/>
      <c r="AA5" s="73"/>
      <c r="AB5" s="73"/>
      <c r="AC5" s="73"/>
      <c r="AD5" s="73"/>
      <c r="AE5" s="83">
        <v>2011</v>
      </c>
      <c r="AF5" s="84">
        <v>2016</v>
      </c>
      <c r="AG5" s="84"/>
      <c r="AH5" s="84"/>
      <c r="AI5" s="84"/>
      <c r="AJ5" s="85"/>
      <c r="AK5" s="84" t="s">
        <v>24</v>
      </c>
      <c r="AL5" s="84"/>
      <c r="AM5" s="84"/>
      <c r="AN5" s="84"/>
      <c r="AO5" s="86"/>
      <c r="AP5" s="84" t="s">
        <v>24</v>
      </c>
      <c r="AQ5" s="84"/>
      <c r="AR5" s="84"/>
      <c r="AS5" s="84"/>
      <c r="AT5" s="84"/>
      <c r="AW5" s="73"/>
      <c r="AX5" s="73"/>
      <c r="AY5" s="73"/>
      <c r="AZ5" s="73"/>
      <c r="BA5" s="83">
        <v>2011</v>
      </c>
      <c r="BB5" s="84">
        <v>2016</v>
      </c>
      <c r="BC5" s="84"/>
      <c r="BD5" s="84"/>
      <c r="BE5" s="84"/>
      <c r="BF5" s="85"/>
      <c r="BG5" s="84" t="s">
        <v>24</v>
      </c>
      <c r="BH5" s="84"/>
      <c r="BI5" s="84"/>
      <c r="BJ5" s="84"/>
      <c r="BK5" s="86"/>
      <c r="BL5" s="84" t="s">
        <v>24</v>
      </c>
      <c r="BM5" s="84"/>
      <c r="BN5" s="84"/>
      <c r="BO5" s="84"/>
      <c r="BP5" s="84"/>
      <c r="BS5" s="73"/>
      <c r="BT5" s="73"/>
      <c r="BU5" s="73"/>
      <c r="BV5" s="73"/>
      <c r="BW5" s="83">
        <v>2011</v>
      </c>
      <c r="BX5" s="84">
        <v>2016</v>
      </c>
      <c r="BY5" s="84"/>
      <c r="BZ5" s="84"/>
      <c r="CA5" s="84"/>
      <c r="CB5" s="85"/>
      <c r="CC5" s="84" t="s">
        <v>24</v>
      </c>
      <c r="CD5" s="84"/>
      <c r="CE5" s="84"/>
      <c r="CF5" s="84"/>
      <c r="CG5" s="86"/>
      <c r="CH5" s="84" t="s">
        <v>24</v>
      </c>
      <c r="CI5" s="84"/>
      <c r="CJ5" s="84"/>
      <c r="CK5" s="84"/>
      <c r="CL5" s="84"/>
    </row>
    <row r="6" spans="1:92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7" t="s">
        <v>52</v>
      </c>
      <c r="J6" s="82" t="s">
        <v>52</v>
      </c>
      <c r="K6" s="82"/>
      <c r="L6" s="82" t="s">
        <v>53</v>
      </c>
      <c r="M6" s="82"/>
      <c r="N6" s="85"/>
      <c r="O6" s="82" t="s">
        <v>58</v>
      </c>
      <c r="P6" s="82"/>
      <c r="Q6" s="82"/>
      <c r="R6" s="82"/>
      <c r="S6" s="88"/>
      <c r="T6" s="82" t="s">
        <v>59</v>
      </c>
      <c r="U6" s="82"/>
      <c r="V6" s="82"/>
      <c r="W6" s="82"/>
      <c r="X6" s="82"/>
      <c r="AA6" s="78" t="s">
        <v>17</v>
      </c>
      <c r="AB6" s="78"/>
      <c r="AC6" s="78" t="s">
        <v>6</v>
      </c>
      <c r="AD6" s="79"/>
      <c r="AE6" s="87" t="s">
        <v>52</v>
      </c>
      <c r="AF6" s="82" t="s">
        <v>52</v>
      </c>
      <c r="AG6" s="82"/>
      <c r="AH6" s="82" t="s">
        <v>53</v>
      </c>
      <c r="AI6" s="82"/>
      <c r="AJ6" s="85"/>
      <c r="AK6" s="82" t="s">
        <v>58</v>
      </c>
      <c r="AL6" s="82"/>
      <c r="AM6" s="82"/>
      <c r="AN6" s="82"/>
      <c r="AO6" s="88"/>
      <c r="AP6" s="82" t="s">
        <v>54</v>
      </c>
      <c r="AQ6" s="82"/>
      <c r="AR6" s="82"/>
      <c r="AS6" s="82"/>
      <c r="AT6" s="82"/>
      <c r="AW6" s="78" t="s">
        <v>17</v>
      </c>
      <c r="AX6" s="78"/>
      <c r="AY6" s="78" t="s">
        <v>6</v>
      </c>
      <c r="AZ6" s="79"/>
      <c r="BA6" s="87" t="s">
        <v>52</v>
      </c>
      <c r="BB6" s="82" t="s">
        <v>52</v>
      </c>
      <c r="BC6" s="82"/>
      <c r="BD6" s="82" t="s">
        <v>53</v>
      </c>
      <c r="BE6" s="82"/>
      <c r="BF6" s="85"/>
      <c r="BG6" s="82" t="s">
        <v>58</v>
      </c>
      <c r="BH6" s="82"/>
      <c r="BI6" s="82"/>
      <c r="BJ6" s="82"/>
      <c r="BK6" s="88"/>
      <c r="BL6" s="82" t="s">
        <v>54</v>
      </c>
      <c r="BM6" s="82"/>
      <c r="BN6" s="82"/>
      <c r="BO6" s="82"/>
      <c r="BP6" s="82"/>
      <c r="BS6" s="78" t="s">
        <v>17</v>
      </c>
      <c r="BT6" s="78"/>
      <c r="BU6" s="78" t="s">
        <v>6</v>
      </c>
      <c r="BV6" s="79"/>
      <c r="BW6" s="87" t="s">
        <v>52</v>
      </c>
      <c r="BX6" s="82" t="s">
        <v>52</v>
      </c>
      <c r="BY6" s="82"/>
      <c r="BZ6" s="82" t="s">
        <v>53</v>
      </c>
      <c r="CA6" s="82"/>
      <c r="CB6" s="85"/>
      <c r="CC6" s="82" t="s">
        <v>58</v>
      </c>
      <c r="CD6" s="82"/>
      <c r="CE6" s="82"/>
      <c r="CF6" s="82"/>
      <c r="CG6" s="88"/>
      <c r="CH6" s="82" t="s">
        <v>54</v>
      </c>
      <c r="CI6" s="82"/>
      <c r="CJ6" s="82"/>
      <c r="CK6" s="82"/>
      <c r="CL6" s="82"/>
    </row>
    <row r="7" spans="1:92" ht="11.45" customHeight="1" x14ac:dyDescent="0.15">
      <c r="A7" s="49" t="s">
        <v>30</v>
      </c>
      <c r="B7" s="50"/>
      <c r="C7" s="50"/>
      <c r="E7" s="57" t="s">
        <v>7</v>
      </c>
      <c r="F7" s="57" t="s">
        <v>0</v>
      </c>
      <c r="G7" s="58" t="s">
        <v>8</v>
      </c>
      <c r="H7" s="58" t="s">
        <v>18</v>
      </c>
      <c r="I7" s="60">
        <v>681.5</v>
      </c>
      <c r="J7" s="12">
        <v>41.5</v>
      </c>
      <c r="K7" s="62">
        <f>J7/SUM(J7,L7)</f>
        <v>2.795554058605591E-2</v>
      </c>
      <c r="L7" s="12">
        <v>1443</v>
      </c>
      <c r="M7" s="62">
        <f>L7/SUM(J7,L7)</f>
        <v>0.97204445941394413</v>
      </c>
      <c r="N7" s="6"/>
      <c r="O7" s="12"/>
      <c r="P7" s="12">
        <f>SUM(J7,L7)-I7</f>
        <v>803</v>
      </c>
      <c r="Q7" s="44" t="str">
        <f t="shared" ref="Q7:Q28" si="0">IF(ROUND((SUM(J7,L7)/I7)*100,0)&gt;100,"+ "&amp;ROUND((SUM(J7,L7)/I7)*100,0)-100&amp;"%",IF(ROUND((SUM(J7,L7)/I7)*100,0)&lt;100,"- "&amp;100-ROUND((SUM(J7,L7)/I7)*100,0)&amp;"%","o"))</f>
        <v>+ 118%</v>
      </c>
      <c r="R7" s="35">
        <f t="shared" ref="R7:R28" si="1">P7/I7</f>
        <v>1.1782831988261189</v>
      </c>
      <c r="S7" s="59"/>
      <c r="T7" s="12"/>
      <c r="U7" s="12">
        <f>J7-I7</f>
        <v>-640</v>
      </c>
      <c r="V7" s="44" t="str">
        <f>IF(ROUND((J7/I7)*100,0)&gt;100,"+ "&amp;ROUND((J7/I7)*100,0)-100&amp;"%",IF(ROUND((J7/I7)*100,0)&lt;100,"- "&amp;100-ROUND((J7/I7)*100,0)&amp;"%","o"))</f>
        <v>- 94%</v>
      </c>
      <c r="W7" s="35">
        <f>U7/I7</f>
        <v>-0.9391049156272927</v>
      </c>
      <c r="X7" s="12"/>
      <c r="AA7" s="57" t="s">
        <v>7</v>
      </c>
      <c r="AB7" s="57" t="s">
        <v>0</v>
      </c>
      <c r="AC7" s="58" t="s">
        <v>8</v>
      </c>
      <c r="AD7" s="58" t="s">
        <v>18</v>
      </c>
      <c r="AE7" s="60">
        <v>96</v>
      </c>
      <c r="AF7" s="12">
        <v>4.5</v>
      </c>
      <c r="AG7" s="62">
        <f>AF7/SUM(AF7,AH7)</f>
        <v>2.2613065326633167E-2</v>
      </c>
      <c r="AH7" s="12">
        <v>194.5</v>
      </c>
      <c r="AI7" s="62">
        <f>AH7/SUM(AF7,AH7)</f>
        <v>0.97738693467336679</v>
      </c>
      <c r="AJ7" s="6"/>
      <c r="AK7" s="12"/>
      <c r="AL7" s="12">
        <f>SUM(AF7,AH7)-AE7</f>
        <v>103</v>
      </c>
      <c r="AM7" s="44" t="str">
        <f t="shared" ref="AM7:AM28" si="2">IF(ROUND((SUM(AF7,AH7)/AE7)*100,0)&gt;100,"+ "&amp;ROUND((SUM(AF7,AH7)/AE7)*100,0)-100&amp;"%",IF(ROUND((SUM(AF7,AH7)/AE7)*100,0)&lt;100,"- "&amp;100-ROUND((SUM(AF7,AH7)/AE7)*100,0)&amp;"%","o"))</f>
        <v>+ 107%</v>
      </c>
      <c r="AN7" s="35">
        <f t="shared" ref="AN7:AN28" si="3">AL7/AE7</f>
        <v>1.0729166666666667</v>
      </c>
      <c r="AO7" s="59"/>
      <c r="AP7" s="12"/>
      <c r="AQ7" s="12">
        <f t="shared" ref="AQ7:AQ28" si="4">AF7-AE7</f>
        <v>-91.5</v>
      </c>
      <c r="AR7" s="44" t="str">
        <f t="shared" ref="AR7:AR28" si="5">IF(ROUND((AF7/AE7)*100,0)&gt;100,"+ "&amp;ROUND((AF7/AE7)*100,0)-100&amp;"%",IF(ROUND((AF7/AE7)*100,0)&lt;100,"- "&amp;100-ROUND((AF7/AE7)*100,0)&amp;"%","o"))</f>
        <v>- 95%</v>
      </c>
      <c r="AS7" s="35">
        <f t="shared" ref="AS7:AS28" si="6">AQ7/AE7</f>
        <v>-0.953125</v>
      </c>
      <c r="AT7" s="12"/>
      <c r="AW7" s="57" t="s">
        <v>7</v>
      </c>
      <c r="AX7" s="57" t="s">
        <v>0</v>
      </c>
      <c r="AY7" s="58" t="s">
        <v>8</v>
      </c>
      <c r="AZ7" s="58" t="s">
        <v>18</v>
      </c>
      <c r="BA7" s="60">
        <v>164</v>
      </c>
      <c r="BB7" s="12">
        <v>12</v>
      </c>
      <c r="BC7" s="62">
        <f>BB7/SUM(BB7,BD7)</f>
        <v>0.03</v>
      </c>
      <c r="BD7" s="12">
        <v>388</v>
      </c>
      <c r="BE7" s="62">
        <f>BD7/SUM(BB7,BD7)</f>
        <v>0.97</v>
      </c>
      <c r="BF7" s="6"/>
      <c r="BG7" s="12"/>
      <c r="BH7" s="12">
        <f>SUM(BB7,BD7)-BA7</f>
        <v>236</v>
      </c>
      <c r="BI7" s="44" t="str">
        <f t="shared" ref="BI7:BI28" si="7">IF(ROUND((SUM(BB7,BD7)/BA7)*100,0)&gt;100,"+ "&amp;ROUND((SUM(BB7,BD7)/BA7)*100,0)-100&amp;"%",IF(ROUND((SUM(BB7,BD7)/BA7)*100,0)&lt;100,"- "&amp;100-ROUND((SUM(BB7,BD7)/BA7)*100,0)&amp;"%","o"))</f>
        <v>+ 144%</v>
      </c>
      <c r="BJ7" s="35">
        <f t="shared" ref="BJ7:BJ28" si="8">BH7/BA7</f>
        <v>1.4390243902439024</v>
      </c>
      <c r="BK7" s="59"/>
      <c r="BL7" s="12"/>
      <c r="BM7" s="12">
        <f t="shared" ref="BM7:BM28" si="9">BB7-BA7</f>
        <v>-152</v>
      </c>
      <c r="BN7" s="44" t="str">
        <f t="shared" ref="BN7:BN28" si="10">IF(ROUND((BB7/BA7)*100,0)&gt;100,"+ "&amp;ROUND((BB7/BA7)*100,0)-100&amp;"%",IF(ROUND((BB7/BA7)*100,0)&lt;100,"- "&amp;100-ROUND((BB7/BA7)*100,0)&amp;"%","o"))</f>
        <v>- 93%</v>
      </c>
      <c r="BO7" s="35">
        <f t="shared" ref="BO7:BO28" si="11">BM7/BA7</f>
        <v>-0.92682926829268297</v>
      </c>
      <c r="BP7" s="12"/>
      <c r="BS7" s="57" t="s">
        <v>7</v>
      </c>
      <c r="BT7" s="57" t="s">
        <v>0</v>
      </c>
      <c r="BU7" s="58" t="s">
        <v>8</v>
      </c>
      <c r="BV7" s="58" t="s">
        <v>18</v>
      </c>
      <c r="BW7" s="60">
        <v>194.5</v>
      </c>
      <c r="BX7" s="12">
        <v>14.5</v>
      </c>
      <c r="BY7" s="62">
        <f>BX7/SUM(BX7,BZ7)</f>
        <v>3.6708860759493672E-2</v>
      </c>
      <c r="BZ7" s="12">
        <v>380.5</v>
      </c>
      <c r="CA7" s="62">
        <f>BZ7/SUM(BX7,BZ7)</f>
        <v>0.96329113924050636</v>
      </c>
      <c r="CB7" s="6"/>
      <c r="CC7" s="12"/>
      <c r="CD7" s="12">
        <f>SUM(BX7,BZ7)-BW7</f>
        <v>200.5</v>
      </c>
      <c r="CE7" s="44" t="str">
        <f t="shared" ref="CE7:CE28" si="12">IF(ROUND((SUM(BX7,BZ7)/BW7)*100,0)&gt;100,"+ "&amp;ROUND((SUM(BX7,BZ7)/BW7)*100,0)-100&amp;"%",IF(ROUND((SUM(BX7,BZ7)/BW7)*100,0)&lt;100,"- "&amp;100-ROUND((SUM(BX7,BZ7)/BW7)*100,0)&amp;"%","o"))</f>
        <v>+ 103%</v>
      </c>
      <c r="CF7" s="35">
        <f t="shared" ref="CF7:CF28" si="13">CD7/BW7</f>
        <v>1.0308483290488433</v>
      </c>
      <c r="CG7" s="59"/>
      <c r="CH7" s="12"/>
      <c r="CI7" s="12">
        <f>BX7-BW7</f>
        <v>-180</v>
      </c>
      <c r="CJ7" s="44" t="str">
        <f>IF(ROUND((BX7/BW7)*100,0)&gt;100,"+ "&amp;ROUND((BX7/BW7)*100,0)-100&amp;"%",IF(ROUND((BX7/BW7)*100,0)&lt;100,"- "&amp;100-ROUND((BX7/BW7)*100,0)&amp;"%","o"))</f>
        <v>- 93%</v>
      </c>
      <c r="CK7" s="35">
        <f>CI7/BW7</f>
        <v>-0.92544987146529567</v>
      </c>
      <c r="CL7" s="12"/>
      <c r="CN7" s="25"/>
    </row>
    <row r="8" spans="1:92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54">
        <v>28</v>
      </c>
      <c r="J8" s="29">
        <v>8.5</v>
      </c>
      <c r="K8" s="63">
        <f t="shared" ref="K8:K30" si="14">J8/SUM(J8,L8)</f>
        <v>4.4502617801047119E-2</v>
      </c>
      <c r="L8" s="29">
        <v>182.5</v>
      </c>
      <c r="M8" s="63">
        <f t="shared" ref="M8:M30" si="15">L8/SUM(J8,L8)</f>
        <v>0.95549738219895286</v>
      </c>
      <c r="N8" s="6"/>
      <c r="O8" s="29"/>
      <c r="P8" s="29">
        <f t="shared" ref="P8:P30" si="16">SUM(J8,L8)-I8</f>
        <v>163</v>
      </c>
      <c r="Q8" s="45" t="str">
        <f t="shared" si="0"/>
        <v>+ 582%</v>
      </c>
      <c r="R8" s="36">
        <f t="shared" si="1"/>
        <v>5.8214285714285712</v>
      </c>
      <c r="S8" s="42"/>
      <c r="T8" s="29"/>
      <c r="U8" s="29">
        <f t="shared" ref="U8:U28" si="17">J8-I8</f>
        <v>-19.5</v>
      </c>
      <c r="V8" s="45" t="str">
        <f t="shared" ref="V8:V28" si="18">IF(ROUND((J8/I8)*100,0)&gt;100,"+ "&amp;ROUND((J8/I8)*100,0)-100&amp;"%",IF(ROUND((J8/I8)*100,0)&lt;100,"- "&amp;100-ROUND((J8/I8)*100,0)&amp;"%","o"))</f>
        <v>- 70%</v>
      </c>
      <c r="W8" s="36">
        <f t="shared" ref="W8:W28" si="19">U8/I8</f>
        <v>-0.6964285714285714</v>
      </c>
      <c r="X8" s="29"/>
      <c r="AA8" s="26"/>
      <c r="AB8" s="26"/>
      <c r="AC8" s="27" t="s">
        <v>9</v>
      </c>
      <c r="AD8" s="27" t="s">
        <v>1</v>
      </c>
      <c r="AE8" s="54">
        <v>1</v>
      </c>
      <c r="AF8" s="29">
        <v>0</v>
      </c>
      <c r="AG8" s="63">
        <f t="shared" ref="AG8:AG30" si="20">AF8/SUM(AF8,AH8)</f>
        <v>0</v>
      </c>
      <c r="AH8" s="29">
        <v>17.5</v>
      </c>
      <c r="AI8" s="63">
        <f t="shared" ref="AI8:AI30" si="21">AH8/SUM(AF8,AH8)</f>
        <v>1</v>
      </c>
      <c r="AJ8" s="6"/>
      <c r="AK8" s="29"/>
      <c r="AL8" s="29">
        <f t="shared" ref="AL8:AL28" si="22">SUM(AF8,AH8)-AE8</f>
        <v>16.5</v>
      </c>
      <c r="AM8" s="45" t="str">
        <f t="shared" si="2"/>
        <v>+ 1650%</v>
      </c>
      <c r="AN8" s="36">
        <f t="shared" si="3"/>
        <v>16.5</v>
      </c>
      <c r="AO8" s="42"/>
      <c r="AP8" s="29"/>
      <c r="AQ8" s="29">
        <f t="shared" si="4"/>
        <v>-1</v>
      </c>
      <c r="AR8" s="45" t="str">
        <f t="shared" si="5"/>
        <v>- 100%</v>
      </c>
      <c r="AS8" s="36">
        <f t="shared" si="6"/>
        <v>-1</v>
      </c>
      <c r="AT8" s="29"/>
      <c r="AW8" s="26"/>
      <c r="AX8" s="26"/>
      <c r="AY8" s="27" t="s">
        <v>9</v>
      </c>
      <c r="AZ8" s="27" t="s">
        <v>1</v>
      </c>
      <c r="BA8" s="54">
        <v>7</v>
      </c>
      <c r="BB8" s="29">
        <v>1.5</v>
      </c>
      <c r="BC8" s="63">
        <f t="shared" ref="BC8:BC30" si="23">BB8/SUM(BB8,BD8)</f>
        <v>2.8571428571428571E-2</v>
      </c>
      <c r="BD8" s="29">
        <v>51</v>
      </c>
      <c r="BE8" s="63">
        <f t="shared" ref="BE8:BE30" si="24">BD8/SUM(BB8,BD8)</f>
        <v>0.97142857142857142</v>
      </c>
      <c r="BF8" s="6"/>
      <c r="BG8" s="29"/>
      <c r="BH8" s="29">
        <f t="shared" ref="BH8:BH28" si="25">SUM(BB8,BD8)-BA8</f>
        <v>45.5</v>
      </c>
      <c r="BI8" s="45" t="str">
        <f t="shared" si="7"/>
        <v>+ 650%</v>
      </c>
      <c r="BJ8" s="36">
        <f t="shared" si="8"/>
        <v>6.5</v>
      </c>
      <c r="BK8" s="42"/>
      <c r="BL8" s="29"/>
      <c r="BM8" s="29">
        <f t="shared" si="9"/>
        <v>-5.5</v>
      </c>
      <c r="BN8" s="45" t="str">
        <f t="shared" si="10"/>
        <v>- 79%</v>
      </c>
      <c r="BO8" s="36">
        <f t="shared" si="11"/>
        <v>-0.7857142857142857</v>
      </c>
      <c r="BP8" s="29"/>
      <c r="BS8" s="26"/>
      <c r="BT8" s="26"/>
      <c r="BU8" s="27" t="s">
        <v>9</v>
      </c>
      <c r="BV8" s="27" t="s">
        <v>1</v>
      </c>
      <c r="BW8" s="54">
        <v>9</v>
      </c>
      <c r="BX8" s="29">
        <v>5</v>
      </c>
      <c r="BY8" s="63">
        <f t="shared" ref="BY8:BY30" si="26">BX8/SUM(BX8,BZ8)</f>
        <v>8.1300813008130079E-2</v>
      </c>
      <c r="BZ8" s="29">
        <v>56.5</v>
      </c>
      <c r="CA8" s="63">
        <f t="shared" ref="CA8:CA30" si="27">BZ8/SUM(BX8,BZ8)</f>
        <v>0.91869918699186992</v>
      </c>
      <c r="CB8" s="6"/>
      <c r="CC8" s="29"/>
      <c r="CD8" s="29">
        <f t="shared" ref="CD8:CD28" si="28">SUM(BX8,BZ8)-BW8</f>
        <v>52.5</v>
      </c>
      <c r="CE8" s="45" t="str">
        <f t="shared" si="12"/>
        <v>+ 583%</v>
      </c>
      <c r="CF8" s="36">
        <f t="shared" si="13"/>
        <v>5.833333333333333</v>
      </c>
      <c r="CG8" s="42"/>
      <c r="CH8" s="29"/>
      <c r="CI8" s="29">
        <f t="shared" ref="CI8:CI28" si="29">BX8-BW8</f>
        <v>-4</v>
      </c>
      <c r="CJ8" s="45" t="str">
        <f t="shared" ref="CJ8:CJ28" si="30">IF(ROUND((BX8/BW8)*100,0)&gt;100,"+ "&amp;ROUND((BX8/BW8)*100,0)-100&amp;"%",IF(ROUND((BX8/BW8)*100,0)&lt;100,"- "&amp;100-ROUND((BX8/BW8)*100,0)&amp;"%","o"))</f>
        <v>- 44%</v>
      </c>
      <c r="CK8" s="36">
        <f t="shared" ref="CK8:CK28" si="31">CI8/BW8</f>
        <v>-0.44444444444444442</v>
      </c>
      <c r="CL8" s="29"/>
    </row>
    <row r="9" spans="1:92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53">
        <v>19</v>
      </c>
      <c r="J9" s="13">
        <v>6.5</v>
      </c>
      <c r="K9" s="64">
        <f t="shared" si="14"/>
        <v>0.18840579710144928</v>
      </c>
      <c r="L9" s="13">
        <v>28</v>
      </c>
      <c r="M9" s="64">
        <f t="shared" si="15"/>
        <v>0.81159420289855078</v>
      </c>
      <c r="N9" s="6"/>
      <c r="O9" s="13"/>
      <c r="P9" s="13">
        <f t="shared" si="16"/>
        <v>15.5</v>
      </c>
      <c r="Q9" s="46" t="str">
        <f t="shared" si="0"/>
        <v>+ 82%</v>
      </c>
      <c r="R9" s="37">
        <f t="shared" si="1"/>
        <v>0.81578947368421051</v>
      </c>
      <c r="S9" s="19"/>
      <c r="T9" s="13"/>
      <c r="U9" s="13">
        <f t="shared" si="17"/>
        <v>-12.5</v>
      </c>
      <c r="V9" s="46" t="str">
        <f t="shared" si="18"/>
        <v>- 66%</v>
      </c>
      <c r="W9" s="37">
        <f t="shared" si="19"/>
        <v>-0.65789473684210531</v>
      </c>
      <c r="X9" s="13"/>
      <c r="AA9" s="15"/>
      <c r="AB9" s="15"/>
      <c r="AC9" s="16" t="s">
        <v>10</v>
      </c>
      <c r="AD9" s="16" t="s">
        <v>19</v>
      </c>
      <c r="AE9" s="53">
        <v>1.5</v>
      </c>
      <c r="AF9" s="13">
        <v>1</v>
      </c>
      <c r="AG9" s="64">
        <f t="shared" si="20"/>
        <v>0.2857142857142857</v>
      </c>
      <c r="AH9" s="13">
        <v>2.5</v>
      </c>
      <c r="AI9" s="64">
        <f t="shared" si="21"/>
        <v>0.7142857142857143</v>
      </c>
      <c r="AJ9" s="6"/>
      <c r="AK9" s="13"/>
      <c r="AL9" s="13">
        <f t="shared" si="22"/>
        <v>2</v>
      </c>
      <c r="AM9" s="46" t="str">
        <f t="shared" si="2"/>
        <v>+ 133%</v>
      </c>
      <c r="AN9" s="37">
        <f t="shared" si="3"/>
        <v>1.3333333333333333</v>
      </c>
      <c r="AO9" s="19"/>
      <c r="AP9" s="13"/>
      <c r="AQ9" s="13">
        <f t="shared" si="4"/>
        <v>-0.5</v>
      </c>
      <c r="AR9" s="46" t="str">
        <f t="shared" si="5"/>
        <v>- 33%</v>
      </c>
      <c r="AS9" s="37">
        <f t="shared" si="6"/>
        <v>-0.33333333333333331</v>
      </c>
      <c r="AT9" s="13"/>
      <c r="AW9" s="15"/>
      <c r="AX9" s="15"/>
      <c r="AY9" s="16" t="s">
        <v>10</v>
      </c>
      <c r="AZ9" s="16" t="s">
        <v>19</v>
      </c>
      <c r="BA9" s="53">
        <v>3.5</v>
      </c>
      <c r="BB9" s="13">
        <v>2</v>
      </c>
      <c r="BC9" s="64">
        <f t="shared" si="23"/>
        <v>0.14814814814814814</v>
      </c>
      <c r="BD9" s="13">
        <v>11.5</v>
      </c>
      <c r="BE9" s="64">
        <f t="shared" si="24"/>
        <v>0.85185185185185186</v>
      </c>
      <c r="BF9" s="6"/>
      <c r="BG9" s="13"/>
      <c r="BH9" s="13">
        <f t="shared" si="25"/>
        <v>10</v>
      </c>
      <c r="BI9" s="46" t="str">
        <f t="shared" si="7"/>
        <v>+ 286%</v>
      </c>
      <c r="BJ9" s="37">
        <f t="shared" si="8"/>
        <v>2.8571428571428572</v>
      </c>
      <c r="BK9" s="19"/>
      <c r="BL9" s="13"/>
      <c r="BM9" s="13">
        <f t="shared" si="9"/>
        <v>-1.5</v>
      </c>
      <c r="BN9" s="46" t="str">
        <f t="shared" si="10"/>
        <v>- 43%</v>
      </c>
      <c r="BO9" s="37">
        <f t="shared" si="11"/>
        <v>-0.42857142857142855</v>
      </c>
      <c r="BP9" s="13"/>
      <c r="BS9" s="15"/>
      <c r="BT9" s="15"/>
      <c r="BU9" s="16" t="s">
        <v>10</v>
      </c>
      <c r="BV9" s="16" t="s">
        <v>19</v>
      </c>
      <c r="BW9" s="53">
        <v>9</v>
      </c>
      <c r="BX9" s="13">
        <v>2.5</v>
      </c>
      <c r="BY9" s="64">
        <f t="shared" si="26"/>
        <v>0.29411764705882354</v>
      </c>
      <c r="BZ9" s="13">
        <v>6</v>
      </c>
      <c r="CA9" s="64">
        <f t="shared" si="27"/>
        <v>0.70588235294117652</v>
      </c>
      <c r="CB9" s="6"/>
      <c r="CC9" s="13"/>
      <c r="CD9" s="13">
        <f t="shared" si="28"/>
        <v>-0.5</v>
      </c>
      <c r="CE9" s="46" t="str">
        <f t="shared" si="12"/>
        <v>- 6%</v>
      </c>
      <c r="CF9" s="37">
        <f t="shared" si="13"/>
        <v>-5.5555555555555552E-2</v>
      </c>
      <c r="CG9" s="19"/>
      <c r="CH9" s="13"/>
      <c r="CI9" s="13">
        <f t="shared" si="29"/>
        <v>-6.5</v>
      </c>
      <c r="CJ9" s="46" t="str">
        <f t="shared" si="30"/>
        <v>- 72%</v>
      </c>
      <c r="CK9" s="37">
        <f t="shared" si="31"/>
        <v>-0.72222222222222221</v>
      </c>
      <c r="CL9" s="13"/>
    </row>
    <row r="10" spans="1:92" ht="11.45" customHeight="1" x14ac:dyDescent="0.15">
      <c r="A10" s="2" t="s">
        <v>32</v>
      </c>
      <c r="B10" s="1"/>
      <c r="E10" s="61"/>
      <c r="F10" s="61"/>
      <c r="G10" s="32" t="s">
        <v>13</v>
      </c>
      <c r="H10" s="32" t="s">
        <v>2</v>
      </c>
      <c r="I10" s="55">
        <v>266.5</v>
      </c>
      <c r="J10" s="34">
        <v>150</v>
      </c>
      <c r="K10" s="65">
        <f t="shared" si="14"/>
        <v>0.30090270812437314</v>
      </c>
      <c r="L10" s="34">
        <v>348.5</v>
      </c>
      <c r="M10" s="65">
        <f t="shared" si="15"/>
        <v>0.69909729187562686</v>
      </c>
      <c r="N10" s="6"/>
      <c r="O10" s="34"/>
      <c r="P10" s="34">
        <f t="shared" si="16"/>
        <v>232</v>
      </c>
      <c r="Q10" s="47" t="str">
        <f t="shared" si="0"/>
        <v>+ 87%</v>
      </c>
      <c r="R10" s="38">
        <f t="shared" si="1"/>
        <v>0.87054409005628519</v>
      </c>
      <c r="S10" s="43"/>
      <c r="T10" s="34"/>
      <c r="U10" s="34">
        <f t="shared" si="17"/>
        <v>-116.5</v>
      </c>
      <c r="V10" s="47" t="str">
        <f t="shared" si="18"/>
        <v>- 44%</v>
      </c>
      <c r="W10" s="38">
        <f t="shared" si="19"/>
        <v>-0.43714821763602252</v>
      </c>
      <c r="X10" s="34"/>
      <c r="AA10" s="61"/>
      <c r="AB10" s="61"/>
      <c r="AC10" s="32" t="s">
        <v>13</v>
      </c>
      <c r="AD10" s="32" t="s">
        <v>2</v>
      </c>
      <c r="AE10" s="55">
        <v>27</v>
      </c>
      <c r="AF10" s="34">
        <v>12</v>
      </c>
      <c r="AG10" s="65">
        <f t="shared" si="20"/>
        <v>0.23076923076923078</v>
      </c>
      <c r="AH10" s="34">
        <v>40</v>
      </c>
      <c r="AI10" s="65">
        <f t="shared" si="21"/>
        <v>0.76923076923076927</v>
      </c>
      <c r="AJ10" s="6"/>
      <c r="AK10" s="34"/>
      <c r="AL10" s="34">
        <f t="shared" si="22"/>
        <v>25</v>
      </c>
      <c r="AM10" s="47" t="str">
        <f t="shared" si="2"/>
        <v>+ 93%</v>
      </c>
      <c r="AN10" s="38">
        <f t="shared" si="3"/>
        <v>0.92592592592592593</v>
      </c>
      <c r="AO10" s="43"/>
      <c r="AP10" s="34"/>
      <c r="AQ10" s="34">
        <f t="shared" si="4"/>
        <v>-15</v>
      </c>
      <c r="AR10" s="47" t="str">
        <f t="shared" si="5"/>
        <v>- 56%</v>
      </c>
      <c r="AS10" s="38">
        <f t="shared" si="6"/>
        <v>-0.55555555555555558</v>
      </c>
      <c r="AT10" s="34"/>
      <c r="AW10" s="61"/>
      <c r="AX10" s="61"/>
      <c r="AY10" s="32" t="s">
        <v>13</v>
      </c>
      <c r="AZ10" s="32" t="s">
        <v>2</v>
      </c>
      <c r="BA10" s="55">
        <v>71</v>
      </c>
      <c r="BB10" s="34">
        <v>46</v>
      </c>
      <c r="BC10" s="65">
        <f t="shared" si="23"/>
        <v>0.31292517006802723</v>
      </c>
      <c r="BD10" s="34">
        <v>101</v>
      </c>
      <c r="BE10" s="65">
        <f t="shared" si="24"/>
        <v>0.68707482993197277</v>
      </c>
      <c r="BF10" s="6"/>
      <c r="BG10" s="34"/>
      <c r="BH10" s="34">
        <f t="shared" si="25"/>
        <v>76</v>
      </c>
      <c r="BI10" s="47" t="str">
        <f t="shared" si="7"/>
        <v>+ 107%</v>
      </c>
      <c r="BJ10" s="38">
        <f t="shared" si="8"/>
        <v>1.0704225352112675</v>
      </c>
      <c r="BK10" s="43"/>
      <c r="BL10" s="34"/>
      <c r="BM10" s="34">
        <f t="shared" si="9"/>
        <v>-25</v>
      </c>
      <c r="BN10" s="47" t="str">
        <f t="shared" si="10"/>
        <v>- 35%</v>
      </c>
      <c r="BO10" s="38">
        <f t="shared" si="11"/>
        <v>-0.352112676056338</v>
      </c>
      <c r="BP10" s="34"/>
      <c r="BS10" s="61"/>
      <c r="BT10" s="61"/>
      <c r="BU10" s="32" t="s">
        <v>13</v>
      </c>
      <c r="BV10" s="32" t="s">
        <v>2</v>
      </c>
      <c r="BW10" s="55">
        <v>81.5</v>
      </c>
      <c r="BX10" s="34">
        <v>55</v>
      </c>
      <c r="BY10" s="65">
        <f t="shared" si="26"/>
        <v>0.35714285714285715</v>
      </c>
      <c r="BZ10" s="34">
        <v>99</v>
      </c>
      <c r="CA10" s="65">
        <f t="shared" si="27"/>
        <v>0.6428571428571429</v>
      </c>
      <c r="CB10" s="6"/>
      <c r="CC10" s="34"/>
      <c r="CD10" s="34">
        <f t="shared" si="28"/>
        <v>72.5</v>
      </c>
      <c r="CE10" s="47" t="str">
        <f t="shared" si="12"/>
        <v>+ 89%</v>
      </c>
      <c r="CF10" s="38">
        <f t="shared" si="13"/>
        <v>0.88957055214723924</v>
      </c>
      <c r="CG10" s="43"/>
      <c r="CH10" s="34"/>
      <c r="CI10" s="34">
        <f t="shared" si="29"/>
        <v>-26.5</v>
      </c>
      <c r="CJ10" s="47" t="str">
        <f t="shared" si="30"/>
        <v>- 33%</v>
      </c>
      <c r="CK10" s="38">
        <f t="shared" si="31"/>
        <v>-0.32515337423312884</v>
      </c>
      <c r="CL10" s="34"/>
    </row>
    <row r="11" spans="1:92" ht="11.45" customHeight="1" x14ac:dyDescent="0.15">
      <c r="A11" s="2" t="s">
        <v>33</v>
      </c>
      <c r="B11" s="1"/>
      <c r="E11" s="17" t="s">
        <v>8</v>
      </c>
      <c r="F11" s="17" t="s">
        <v>18</v>
      </c>
      <c r="G11" s="16" t="s">
        <v>7</v>
      </c>
      <c r="H11" s="16" t="s">
        <v>0</v>
      </c>
      <c r="I11" s="53">
        <v>648.5</v>
      </c>
      <c r="J11" s="13">
        <v>95.5</v>
      </c>
      <c r="K11" s="64">
        <f t="shared" si="14"/>
        <v>5.6626148828935664E-2</v>
      </c>
      <c r="L11" s="13">
        <v>1591</v>
      </c>
      <c r="M11" s="64">
        <f t="shared" si="15"/>
        <v>0.94337385117106431</v>
      </c>
      <c r="N11" s="6"/>
      <c r="O11" s="13"/>
      <c r="P11" s="13">
        <f t="shared" si="16"/>
        <v>1038</v>
      </c>
      <c r="Q11" s="46" t="str">
        <f t="shared" si="0"/>
        <v>+ 160%</v>
      </c>
      <c r="R11" s="39">
        <f t="shared" si="1"/>
        <v>1.6006168080185041</v>
      </c>
      <c r="S11" s="19"/>
      <c r="T11" s="13"/>
      <c r="U11" s="13">
        <f t="shared" si="17"/>
        <v>-553</v>
      </c>
      <c r="V11" s="46" t="str">
        <f t="shared" si="18"/>
        <v>- 85%</v>
      </c>
      <c r="W11" s="39">
        <f t="shared" si="19"/>
        <v>-0.85273708558211259</v>
      </c>
      <c r="X11" s="13"/>
      <c r="AA11" s="17" t="s">
        <v>8</v>
      </c>
      <c r="AB11" s="17" t="s">
        <v>18</v>
      </c>
      <c r="AC11" s="16" t="s">
        <v>7</v>
      </c>
      <c r="AD11" s="16" t="s">
        <v>0</v>
      </c>
      <c r="AE11" s="53">
        <v>115</v>
      </c>
      <c r="AF11" s="13">
        <v>9.5</v>
      </c>
      <c r="AG11" s="64">
        <f t="shared" si="20"/>
        <v>3.4990791896869246E-2</v>
      </c>
      <c r="AH11" s="13">
        <v>262</v>
      </c>
      <c r="AI11" s="64">
        <f t="shared" si="21"/>
        <v>0.96500920810313073</v>
      </c>
      <c r="AJ11" s="6"/>
      <c r="AK11" s="13"/>
      <c r="AL11" s="13">
        <f t="shared" si="22"/>
        <v>156.5</v>
      </c>
      <c r="AM11" s="46" t="str">
        <f t="shared" si="2"/>
        <v>+ 136%</v>
      </c>
      <c r="AN11" s="39">
        <f t="shared" si="3"/>
        <v>1.3608695652173912</v>
      </c>
      <c r="AO11" s="19"/>
      <c r="AP11" s="13"/>
      <c r="AQ11" s="13">
        <f t="shared" si="4"/>
        <v>-105.5</v>
      </c>
      <c r="AR11" s="46" t="str">
        <f t="shared" si="5"/>
        <v>- 92%</v>
      </c>
      <c r="AS11" s="39">
        <f t="shared" si="6"/>
        <v>-0.91739130434782612</v>
      </c>
      <c r="AT11" s="13"/>
      <c r="AW11" s="17" t="s">
        <v>8</v>
      </c>
      <c r="AX11" s="17" t="s">
        <v>18</v>
      </c>
      <c r="AY11" s="16" t="s">
        <v>7</v>
      </c>
      <c r="AZ11" s="16" t="s">
        <v>0</v>
      </c>
      <c r="BA11" s="53">
        <v>189</v>
      </c>
      <c r="BB11" s="13">
        <v>23</v>
      </c>
      <c r="BC11" s="64">
        <f t="shared" si="23"/>
        <v>5.1569506726457402E-2</v>
      </c>
      <c r="BD11" s="13">
        <v>423</v>
      </c>
      <c r="BE11" s="64">
        <f t="shared" si="24"/>
        <v>0.94843049327354256</v>
      </c>
      <c r="BF11" s="6"/>
      <c r="BG11" s="13"/>
      <c r="BH11" s="13">
        <f t="shared" si="25"/>
        <v>257</v>
      </c>
      <c r="BI11" s="46" t="str">
        <f t="shared" si="7"/>
        <v>+ 136%</v>
      </c>
      <c r="BJ11" s="39">
        <f t="shared" si="8"/>
        <v>1.3597883597883598</v>
      </c>
      <c r="BK11" s="19"/>
      <c r="BL11" s="13"/>
      <c r="BM11" s="13">
        <f t="shared" si="9"/>
        <v>-166</v>
      </c>
      <c r="BN11" s="46" t="str">
        <f t="shared" si="10"/>
        <v>- 88%</v>
      </c>
      <c r="BO11" s="39">
        <f t="shared" si="11"/>
        <v>-0.87830687830687826</v>
      </c>
      <c r="BP11" s="13"/>
      <c r="BS11" s="17" t="s">
        <v>8</v>
      </c>
      <c r="BT11" s="17" t="s">
        <v>18</v>
      </c>
      <c r="BU11" s="16" t="s">
        <v>7</v>
      </c>
      <c r="BV11" s="16" t="s">
        <v>0</v>
      </c>
      <c r="BW11" s="53">
        <v>145.5</v>
      </c>
      <c r="BX11" s="13">
        <v>34</v>
      </c>
      <c r="BY11" s="64">
        <f t="shared" si="26"/>
        <v>7.3752711496746198E-2</v>
      </c>
      <c r="BZ11" s="13">
        <v>427</v>
      </c>
      <c r="CA11" s="64">
        <f t="shared" si="27"/>
        <v>0.92624728850325377</v>
      </c>
      <c r="CB11" s="6"/>
      <c r="CC11" s="13"/>
      <c r="CD11" s="13">
        <f t="shared" si="28"/>
        <v>315.5</v>
      </c>
      <c r="CE11" s="46" t="str">
        <f t="shared" si="12"/>
        <v>+ 217%</v>
      </c>
      <c r="CF11" s="39">
        <f t="shared" si="13"/>
        <v>2.1683848797250858</v>
      </c>
      <c r="CG11" s="19"/>
      <c r="CH11" s="13"/>
      <c r="CI11" s="13">
        <f t="shared" si="29"/>
        <v>-111.5</v>
      </c>
      <c r="CJ11" s="46" t="str">
        <f t="shared" si="30"/>
        <v>- 77%</v>
      </c>
      <c r="CK11" s="39">
        <f t="shared" si="31"/>
        <v>-0.76632302405498287</v>
      </c>
      <c r="CL11" s="13"/>
    </row>
    <row r="12" spans="1:92" ht="11.45" customHeight="1" x14ac:dyDescent="0.15">
      <c r="A12" s="2" t="s">
        <v>34</v>
      </c>
      <c r="B12" s="1"/>
      <c r="E12" s="26"/>
      <c r="F12" s="26"/>
      <c r="G12" s="27" t="s">
        <v>11</v>
      </c>
      <c r="H12" s="27" t="s">
        <v>20</v>
      </c>
      <c r="I12" s="54">
        <v>553.5</v>
      </c>
      <c r="J12" s="29">
        <v>204</v>
      </c>
      <c r="K12" s="63">
        <f t="shared" si="14"/>
        <v>0.41295546558704455</v>
      </c>
      <c r="L12" s="29">
        <v>290</v>
      </c>
      <c r="M12" s="63">
        <f t="shared" si="15"/>
        <v>0.58704453441295545</v>
      </c>
      <c r="N12" s="6"/>
      <c r="O12" s="29"/>
      <c r="P12" s="29">
        <f t="shared" si="16"/>
        <v>-59.5</v>
      </c>
      <c r="Q12" s="45" t="str">
        <f t="shared" si="0"/>
        <v>- 11%</v>
      </c>
      <c r="R12" s="36">
        <f t="shared" si="1"/>
        <v>-0.10749774164408311</v>
      </c>
      <c r="S12" s="42"/>
      <c r="T12" s="29"/>
      <c r="U12" s="29">
        <f t="shared" si="17"/>
        <v>-349.5</v>
      </c>
      <c r="V12" s="45" t="str">
        <f t="shared" si="18"/>
        <v>- 63%</v>
      </c>
      <c r="W12" s="36">
        <f t="shared" si="19"/>
        <v>-0.63143631436314362</v>
      </c>
      <c r="X12" s="29"/>
      <c r="AA12" s="26"/>
      <c r="AB12" s="26"/>
      <c r="AC12" s="27" t="s">
        <v>11</v>
      </c>
      <c r="AD12" s="27" t="s">
        <v>20</v>
      </c>
      <c r="AE12" s="54">
        <v>102.5</v>
      </c>
      <c r="AF12" s="29">
        <v>30</v>
      </c>
      <c r="AG12" s="63">
        <f t="shared" si="20"/>
        <v>0.43795620437956206</v>
      </c>
      <c r="AH12" s="29">
        <v>38.5</v>
      </c>
      <c r="AI12" s="63">
        <f t="shared" si="21"/>
        <v>0.56204379562043794</v>
      </c>
      <c r="AJ12" s="6"/>
      <c r="AK12" s="29"/>
      <c r="AL12" s="29">
        <f t="shared" si="22"/>
        <v>-34</v>
      </c>
      <c r="AM12" s="45" t="str">
        <f t="shared" si="2"/>
        <v>- 33%</v>
      </c>
      <c r="AN12" s="36">
        <f t="shared" si="3"/>
        <v>-0.33170731707317075</v>
      </c>
      <c r="AO12" s="42"/>
      <c r="AP12" s="29"/>
      <c r="AQ12" s="29">
        <f t="shared" si="4"/>
        <v>-72.5</v>
      </c>
      <c r="AR12" s="45" t="str">
        <f t="shared" si="5"/>
        <v>- 71%</v>
      </c>
      <c r="AS12" s="36">
        <f t="shared" si="6"/>
        <v>-0.70731707317073167</v>
      </c>
      <c r="AT12" s="29"/>
      <c r="AW12" s="26"/>
      <c r="AX12" s="26"/>
      <c r="AY12" s="27" t="s">
        <v>11</v>
      </c>
      <c r="AZ12" s="27" t="s">
        <v>20</v>
      </c>
      <c r="BA12" s="54">
        <v>107</v>
      </c>
      <c r="BB12" s="29">
        <v>51</v>
      </c>
      <c r="BC12" s="63">
        <f t="shared" si="23"/>
        <v>0.39080459770114945</v>
      </c>
      <c r="BD12" s="29">
        <v>79.5</v>
      </c>
      <c r="BE12" s="63">
        <f t="shared" si="24"/>
        <v>0.60919540229885061</v>
      </c>
      <c r="BF12" s="6"/>
      <c r="BG12" s="29"/>
      <c r="BH12" s="29">
        <f t="shared" si="25"/>
        <v>23.5</v>
      </c>
      <c r="BI12" s="45" t="str">
        <f t="shared" si="7"/>
        <v>+ 22%</v>
      </c>
      <c r="BJ12" s="36">
        <f t="shared" si="8"/>
        <v>0.21962616822429906</v>
      </c>
      <c r="BK12" s="42"/>
      <c r="BL12" s="29"/>
      <c r="BM12" s="29">
        <f t="shared" si="9"/>
        <v>-56</v>
      </c>
      <c r="BN12" s="45" t="str">
        <f t="shared" si="10"/>
        <v>- 52%</v>
      </c>
      <c r="BO12" s="36">
        <f t="shared" si="11"/>
        <v>-0.52336448598130836</v>
      </c>
      <c r="BP12" s="29"/>
      <c r="BS12" s="26"/>
      <c r="BT12" s="26"/>
      <c r="BU12" s="27" t="s">
        <v>11</v>
      </c>
      <c r="BV12" s="27" t="s">
        <v>20</v>
      </c>
      <c r="BW12" s="54">
        <v>151</v>
      </c>
      <c r="BX12" s="29">
        <v>56</v>
      </c>
      <c r="BY12" s="63">
        <f t="shared" si="26"/>
        <v>0.38095238095238093</v>
      </c>
      <c r="BZ12" s="29">
        <v>91</v>
      </c>
      <c r="CA12" s="63">
        <f t="shared" si="27"/>
        <v>0.61904761904761907</v>
      </c>
      <c r="CB12" s="6"/>
      <c r="CC12" s="29"/>
      <c r="CD12" s="29">
        <f t="shared" si="28"/>
        <v>-4</v>
      </c>
      <c r="CE12" s="45" t="str">
        <f t="shared" si="12"/>
        <v>- 3%</v>
      </c>
      <c r="CF12" s="36">
        <f t="shared" si="13"/>
        <v>-2.6490066225165563E-2</v>
      </c>
      <c r="CG12" s="42"/>
      <c r="CH12" s="29"/>
      <c r="CI12" s="29">
        <f t="shared" si="29"/>
        <v>-95</v>
      </c>
      <c r="CJ12" s="45" t="str">
        <f t="shared" si="30"/>
        <v>- 63%</v>
      </c>
      <c r="CK12" s="36">
        <f t="shared" si="31"/>
        <v>-0.62913907284768211</v>
      </c>
      <c r="CL12" s="29"/>
    </row>
    <row r="13" spans="1:92" ht="11.45" customHeight="1" x14ac:dyDescent="0.15">
      <c r="A13" s="2" t="s">
        <v>35</v>
      </c>
      <c r="B13" s="1"/>
      <c r="E13" s="20"/>
      <c r="F13" s="20"/>
      <c r="G13" s="21" t="s">
        <v>12</v>
      </c>
      <c r="H13" s="21" t="s">
        <v>21</v>
      </c>
      <c r="I13" s="56">
        <v>989</v>
      </c>
      <c r="J13" s="23">
        <v>173</v>
      </c>
      <c r="K13" s="66">
        <f t="shared" si="14"/>
        <v>8.3193075258475593E-2</v>
      </c>
      <c r="L13" s="23">
        <v>1906.5</v>
      </c>
      <c r="M13" s="66">
        <f t="shared" si="15"/>
        <v>0.91680692474152436</v>
      </c>
      <c r="N13" s="6"/>
      <c r="O13" s="23"/>
      <c r="P13" s="23">
        <f t="shared" si="16"/>
        <v>1090.5</v>
      </c>
      <c r="Q13" s="48" t="str">
        <f t="shared" si="0"/>
        <v>+ 110%</v>
      </c>
      <c r="R13" s="41">
        <f t="shared" si="1"/>
        <v>1.10262891809909</v>
      </c>
      <c r="S13" s="24"/>
      <c r="T13" s="23"/>
      <c r="U13" s="23">
        <f t="shared" si="17"/>
        <v>-816</v>
      </c>
      <c r="V13" s="48" t="str">
        <f t="shared" si="18"/>
        <v>- 83%</v>
      </c>
      <c r="W13" s="41">
        <f t="shared" si="19"/>
        <v>-0.82507583417593533</v>
      </c>
      <c r="X13" s="23"/>
      <c r="AA13" s="20"/>
      <c r="AB13" s="20"/>
      <c r="AC13" s="21" t="s">
        <v>12</v>
      </c>
      <c r="AD13" s="21" t="s">
        <v>21</v>
      </c>
      <c r="AE13" s="56">
        <v>167</v>
      </c>
      <c r="AF13" s="23">
        <v>15.5</v>
      </c>
      <c r="AG13" s="66">
        <f t="shared" si="20"/>
        <v>4.5925925925925926E-2</v>
      </c>
      <c r="AH13" s="23">
        <v>322</v>
      </c>
      <c r="AI13" s="66">
        <f t="shared" si="21"/>
        <v>0.95407407407407407</v>
      </c>
      <c r="AJ13" s="6"/>
      <c r="AK13" s="23"/>
      <c r="AL13" s="23">
        <f t="shared" si="22"/>
        <v>170.5</v>
      </c>
      <c r="AM13" s="48" t="str">
        <f t="shared" si="2"/>
        <v>+ 102%</v>
      </c>
      <c r="AN13" s="41">
        <f t="shared" si="3"/>
        <v>1.0209580838323353</v>
      </c>
      <c r="AO13" s="24"/>
      <c r="AP13" s="23"/>
      <c r="AQ13" s="23">
        <f t="shared" si="4"/>
        <v>-151.5</v>
      </c>
      <c r="AR13" s="48" t="str">
        <f t="shared" si="5"/>
        <v>- 91%</v>
      </c>
      <c r="AS13" s="41">
        <f t="shared" si="6"/>
        <v>-0.90718562874251496</v>
      </c>
      <c r="AT13" s="23"/>
      <c r="AW13" s="20"/>
      <c r="AX13" s="20"/>
      <c r="AY13" s="21" t="s">
        <v>12</v>
      </c>
      <c r="AZ13" s="21" t="s">
        <v>21</v>
      </c>
      <c r="BA13" s="56">
        <v>277</v>
      </c>
      <c r="BB13" s="23">
        <v>48.5</v>
      </c>
      <c r="BC13" s="66">
        <f t="shared" si="23"/>
        <v>8.1994928148774307E-2</v>
      </c>
      <c r="BD13" s="23">
        <v>543</v>
      </c>
      <c r="BE13" s="66">
        <f t="shared" si="24"/>
        <v>0.91800507185122571</v>
      </c>
      <c r="BF13" s="6"/>
      <c r="BG13" s="23"/>
      <c r="BH13" s="23">
        <f t="shared" si="25"/>
        <v>314.5</v>
      </c>
      <c r="BI13" s="48" t="str">
        <f t="shared" si="7"/>
        <v>+ 114%</v>
      </c>
      <c r="BJ13" s="41">
        <f t="shared" si="8"/>
        <v>1.1353790613718411</v>
      </c>
      <c r="BK13" s="24"/>
      <c r="BL13" s="23"/>
      <c r="BM13" s="23">
        <f t="shared" si="9"/>
        <v>-228.5</v>
      </c>
      <c r="BN13" s="48" t="str">
        <f t="shared" si="10"/>
        <v>- 82%</v>
      </c>
      <c r="BO13" s="41">
        <f t="shared" si="11"/>
        <v>-0.82490974729241873</v>
      </c>
      <c r="BP13" s="23"/>
      <c r="BS13" s="20"/>
      <c r="BT13" s="20"/>
      <c r="BU13" s="21" t="s">
        <v>12</v>
      </c>
      <c r="BV13" s="21" t="s">
        <v>21</v>
      </c>
      <c r="BW13" s="56">
        <v>257</v>
      </c>
      <c r="BX13" s="23">
        <v>52.5</v>
      </c>
      <c r="BY13" s="66">
        <f t="shared" si="26"/>
        <v>9.5628415300546443E-2</v>
      </c>
      <c r="BZ13" s="23">
        <v>496.5</v>
      </c>
      <c r="CA13" s="66">
        <f t="shared" si="27"/>
        <v>0.90437158469945356</v>
      </c>
      <c r="CB13" s="6"/>
      <c r="CC13" s="23"/>
      <c r="CD13" s="23">
        <f t="shared" si="28"/>
        <v>292</v>
      </c>
      <c r="CE13" s="48" t="str">
        <f t="shared" si="12"/>
        <v>+ 114%</v>
      </c>
      <c r="CF13" s="41">
        <f t="shared" si="13"/>
        <v>1.1361867704280155</v>
      </c>
      <c r="CG13" s="24"/>
      <c r="CH13" s="23"/>
      <c r="CI13" s="23">
        <f t="shared" si="29"/>
        <v>-204.5</v>
      </c>
      <c r="CJ13" s="48" t="str">
        <f t="shared" si="30"/>
        <v>- 80%</v>
      </c>
      <c r="CK13" s="41">
        <f t="shared" si="31"/>
        <v>-0.7957198443579766</v>
      </c>
      <c r="CL13" s="23"/>
    </row>
    <row r="14" spans="1:92" ht="11.45" customHeight="1" x14ac:dyDescent="0.15">
      <c r="C14" s="1"/>
      <c r="E14" s="26" t="s">
        <v>9</v>
      </c>
      <c r="F14" s="26" t="s">
        <v>1</v>
      </c>
      <c r="G14" s="27" t="s">
        <v>7</v>
      </c>
      <c r="H14" s="27" t="s">
        <v>0</v>
      </c>
      <c r="I14" s="54">
        <v>38.5</v>
      </c>
      <c r="J14" s="29">
        <v>5.5</v>
      </c>
      <c r="K14" s="63">
        <f t="shared" si="14"/>
        <v>2.9177718832891247E-2</v>
      </c>
      <c r="L14" s="29">
        <v>183</v>
      </c>
      <c r="M14" s="63">
        <f t="shared" si="15"/>
        <v>0.97082228116710878</v>
      </c>
      <c r="N14" s="6"/>
      <c r="O14" s="29"/>
      <c r="P14" s="29">
        <f t="shared" si="16"/>
        <v>150</v>
      </c>
      <c r="Q14" s="45" t="str">
        <f t="shared" si="0"/>
        <v>+ 390%</v>
      </c>
      <c r="R14" s="40">
        <f t="shared" si="1"/>
        <v>3.8961038961038961</v>
      </c>
      <c r="S14" s="42"/>
      <c r="T14" s="29"/>
      <c r="U14" s="29">
        <f t="shared" si="17"/>
        <v>-33</v>
      </c>
      <c r="V14" s="45" t="str">
        <f t="shared" si="18"/>
        <v>- 86%</v>
      </c>
      <c r="W14" s="40">
        <f t="shared" si="19"/>
        <v>-0.8571428571428571</v>
      </c>
      <c r="X14" s="29"/>
      <c r="AA14" s="26" t="s">
        <v>9</v>
      </c>
      <c r="AB14" s="26" t="s">
        <v>1</v>
      </c>
      <c r="AC14" s="27" t="s">
        <v>7</v>
      </c>
      <c r="AD14" s="27" t="s">
        <v>0</v>
      </c>
      <c r="AE14" s="54">
        <v>7.5</v>
      </c>
      <c r="AF14" s="29">
        <v>1.5</v>
      </c>
      <c r="AG14" s="63">
        <f t="shared" si="20"/>
        <v>3.4482758620689655E-2</v>
      </c>
      <c r="AH14" s="29">
        <v>42</v>
      </c>
      <c r="AI14" s="63">
        <f t="shared" si="21"/>
        <v>0.96551724137931039</v>
      </c>
      <c r="AJ14" s="6"/>
      <c r="AK14" s="29"/>
      <c r="AL14" s="29">
        <f t="shared" si="22"/>
        <v>36</v>
      </c>
      <c r="AM14" s="45" t="str">
        <f t="shared" si="2"/>
        <v>+ 480%</v>
      </c>
      <c r="AN14" s="40">
        <f t="shared" si="3"/>
        <v>4.8</v>
      </c>
      <c r="AO14" s="42"/>
      <c r="AP14" s="29"/>
      <c r="AQ14" s="29">
        <f t="shared" si="4"/>
        <v>-6</v>
      </c>
      <c r="AR14" s="45" t="str">
        <f t="shared" si="5"/>
        <v>- 80%</v>
      </c>
      <c r="AS14" s="40">
        <f t="shared" si="6"/>
        <v>-0.8</v>
      </c>
      <c r="AT14" s="29"/>
      <c r="AW14" s="26" t="s">
        <v>9</v>
      </c>
      <c r="AX14" s="26" t="s">
        <v>1</v>
      </c>
      <c r="AY14" s="27" t="s">
        <v>7</v>
      </c>
      <c r="AZ14" s="27" t="s">
        <v>0</v>
      </c>
      <c r="BA14" s="54">
        <v>11</v>
      </c>
      <c r="BB14" s="29">
        <v>2</v>
      </c>
      <c r="BC14" s="63">
        <f t="shared" si="23"/>
        <v>3.8834951456310676E-2</v>
      </c>
      <c r="BD14" s="29">
        <v>49.5</v>
      </c>
      <c r="BE14" s="63">
        <f t="shared" si="24"/>
        <v>0.96116504854368934</v>
      </c>
      <c r="BF14" s="6"/>
      <c r="BG14" s="29"/>
      <c r="BH14" s="29">
        <f t="shared" si="25"/>
        <v>40.5</v>
      </c>
      <c r="BI14" s="45" t="str">
        <f t="shared" si="7"/>
        <v>+ 368%</v>
      </c>
      <c r="BJ14" s="40">
        <f t="shared" si="8"/>
        <v>3.6818181818181817</v>
      </c>
      <c r="BK14" s="42"/>
      <c r="BL14" s="29"/>
      <c r="BM14" s="29">
        <f t="shared" si="9"/>
        <v>-9</v>
      </c>
      <c r="BN14" s="45" t="str">
        <f t="shared" si="10"/>
        <v>- 82%</v>
      </c>
      <c r="BO14" s="40">
        <f t="shared" si="11"/>
        <v>-0.81818181818181823</v>
      </c>
      <c r="BP14" s="29"/>
      <c r="BS14" s="26" t="s">
        <v>9</v>
      </c>
      <c r="BT14" s="26" t="s">
        <v>1</v>
      </c>
      <c r="BU14" s="27" t="s">
        <v>7</v>
      </c>
      <c r="BV14" s="27" t="s">
        <v>0</v>
      </c>
      <c r="BW14" s="54">
        <v>8.5</v>
      </c>
      <c r="BX14" s="29">
        <v>1</v>
      </c>
      <c r="BY14" s="63">
        <f t="shared" si="26"/>
        <v>2.3809523809523808E-2</v>
      </c>
      <c r="BZ14" s="29">
        <v>41</v>
      </c>
      <c r="CA14" s="63">
        <f t="shared" si="27"/>
        <v>0.97619047619047616</v>
      </c>
      <c r="CB14" s="6"/>
      <c r="CC14" s="29"/>
      <c r="CD14" s="29">
        <f t="shared" si="28"/>
        <v>33.5</v>
      </c>
      <c r="CE14" s="45" t="str">
        <f t="shared" si="12"/>
        <v>+ 394%</v>
      </c>
      <c r="CF14" s="40">
        <f t="shared" si="13"/>
        <v>3.9411764705882355</v>
      </c>
      <c r="CG14" s="42"/>
      <c r="CH14" s="29"/>
      <c r="CI14" s="29">
        <f t="shared" si="29"/>
        <v>-7.5</v>
      </c>
      <c r="CJ14" s="45" t="str">
        <f t="shared" si="30"/>
        <v>- 88%</v>
      </c>
      <c r="CK14" s="40">
        <f t="shared" si="31"/>
        <v>-0.88235294117647056</v>
      </c>
      <c r="CL14" s="29"/>
    </row>
    <row r="15" spans="1:92" ht="11.45" customHeight="1" x14ac:dyDescent="0.15">
      <c r="C15" s="1"/>
      <c r="E15" s="17"/>
      <c r="F15" s="17"/>
      <c r="G15" s="16" t="s">
        <v>11</v>
      </c>
      <c r="H15" s="16" t="s">
        <v>20</v>
      </c>
      <c r="I15" s="53">
        <v>125.5</v>
      </c>
      <c r="J15" s="13">
        <v>46.5</v>
      </c>
      <c r="K15" s="64">
        <f t="shared" si="14"/>
        <v>0.28527607361963192</v>
      </c>
      <c r="L15" s="13">
        <v>116.5</v>
      </c>
      <c r="M15" s="64">
        <f t="shared" si="15"/>
        <v>0.71472392638036808</v>
      </c>
      <c r="N15" s="6"/>
      <c r="O15" s="13"/>
      <c r="P15" s="13">
        <f t="shared" si="16"/>
        <v>37.5</v>
      </c>
      <c r="Q15" s="46" t="str">
        <f t="shared" si="0"/>
        <v>+ 30%</v>
      </c>
      <c r="R15" s="37">
        <f t="shared" si="1"/>
        <v>0.29880478087649404</v>
      </c>
      <c r="S15" s="19"/>
      <c r="T15" s="13"/>
      <c r="U15" s="13">
        <f t="shared" si="17"/>
        <v>-79</v>
      </c>
      <c r="V15" s="46" t="str">
        <f t="shared" si="18"/>
        <v>- 63%</v>
      </c>
      <c r="W15" s="37">
        <f t="shared" si="19"/>
        <v>-0.62948207171314741</v>
      </c>
      <c r="X15" s="13"/>
      <c r="AA15" s="17"/>
      <c r="AB15" s="17"/>
      <c r="AC15" s="16" t="s">
        <v>11</v>
      </c>
      <c r="AD15" s="16" t="s">
        <v>20</v>
      </c>
      <c r="AE15" s="53">
        <v>21.5</v>
      </c>
      <c r="AF15" s="13">
        <v>4.5</v>
      </c>
      <c r="AG15" s="64">
        <f t="shared" si="20"/>
        <v>0.20930232558139536</v>
      </c>
      <c r="AH15" s="13">
        <v>17</v>
      </c>
      <c r="AI15" s="64">
        <f t="shared" si="21"/>
        <v>0.79069767441860461</v>
      </c>
      <c r="AJ15" s="6"/>
      <c r="AK15" s="13"/>
      <c r="AL15" s="13">
        <f t="shared" si="22"/>
        <v>0</v>
      </c>
      <c r="AM15" s="46" t="str">
        <f t="shared" si="2"/>
        <v>o</v>
      </c>
      <c r="AN15" s="37">
        <f t="shared" si="3"/>
        <v>0</v>
      </c>
      <c r="AO15" s="19"/>
      <c r="AP15" s="13"/>
      <c r="AQ15" s="13">
        <f t="shared" si="4"/>
        <v>-17</v>
      </c>
      <c r="AR15" s="46" t="str">
        <f t="shared" si="5"/>
        <v>- 79%</v>
      </c>
      <c r="AS15" s="37">
        <f t="shared" si="6"/>
        <v>-0.79069767441860461</v>
      </c>
      <c r="AT15" s="13"/>
      <c r="AW15" s="17"/>
      <c r="AX15" s="17"/>
      <c r="AY15" s="16" t="s">
        <v>11</v>
      </c>
      <c r="AZ15" s="16" t="s">
        <v>20</v>
      </c>
      <c r="BA15" s="53">
        <v>28</v>
      </c>
      <c r="BB15" s="13">
        <v>19.5</v>
      </c>
      <c r="BC15" s="64">
        <f t="shared" si="23"/>
        <v>0.41489361702127658</v>
      </c>
      <c r="BD15" s="13">
        <v>27.5</v>
      </c>
      <c r="BE15" s="64">
        <f t="shared" si="24"/>
        <v>0.58510638297872342</v>
      </c>
      <c r="BF15" s="6"/>
      <c r="BG15" s="13"/>
      <c r="BH15" s="13">
        <f t="shared" si="25"/>
        <v>19</v>
      </c>
      <c r="BI15" s="46" t="str">
        <f t="shared" si="7"/>
        <v>+ 68%</v>
      </c>
      <c r="BJ15" s="37">
        <f t="shared" si="8"/>
        <v>0.6785714285714286</v>
      </c>
      <c r="BK15" s="19"/>
      <c r="BL15" s="13"/>
      <c r="BM15" s="13">
        <f t="shared" si="9"/>
        <v>-8.5</v>
      </c>
      <c r="BN15" s="46" t="str">
        <f t="shared" si="10"/>
        <v>- 30%</v>
      </c>
      <c r="BO15" s="37">
        <f t="shared" si="11"/>
        <v>-0.30357142857142855</v>
      </c>
      <c r="BP15" s="13"/>
      <c r="BS15" s="17"/>
      <c r="BT15" s="17"/>
      <c r="BU15" s="16" t="s">
        <v>11</v>
      </c>
      <c r="BV15" s="16" t="s">
        <v>20</v>
      </c>
      <c r="BW15" s="53">
        <v>38.5</v>
      </c>
      <c r="BX15" s="13">
        <v>11</v>
      </c>
      <c r="BY15" s="64">
        <f t="shared" si="26"/>
        <v>0.24175824175824176</v>
      </c>
      <c r="BZ15" s="13">
        <v>34.5</v>
      </c>
      <c r="CA15" s="64">
        <f t="shared" si="27"/>
        <v>0.75824175824175821</v>
      </c>
      <c r="CB15" s="6"/>
      <c r="CC15" s="13"/>
      <c r="CD15" s="13">
        <f t="shared" si="28"/>
        <v>7</v>
      </c>
      <c r="CE15" s="46" t="str">
        <f t="shared" si="12"/>
        <v>+ 18%</v>
      </c>
      <c r="CF15" s="37">
        <f t="shared" si="13"/>
        <v>0.18181818181818182</v>
      </c>
      <c r="CG15" s="19"/>
      <c r="CH15" s="13"/>
      <c r="CI15" s="13">
        <f t="shared" si="29"/>
        <v>-27.5</v>
      </c>
      <c r="CJ15" s="46" t="str">
        <f t="shared" si="30"/>
        <v>- 71%</v>
      </c>
      <c r="CK15" s="37">
        <f t="shared" si="31"/>
        <v>-0.7142857142857143</v>
      </c>
      <c r="CL15" s="13"/>
    </row>
    <row r="16" spans="1:92" ht="11.45" customHeight="1" x14ac:dyDescent="0.15">
      <c r="C16" s="1"/>
      <c r="E16" s="31"/>
      <c r="F16" s="31"/>
      <c r="G16" s="32" t="s">
        <v>12</v>
      </c>
      <c r="H16" s="32" t="s">
        <v>21</v>
      </c>
      <c r="I16" s="55">
        <v>150</v>
      </c>
      <c r="J16" s="34">
        <v>54.5</v>
      </c>
      <c r="K16" s="65">
        <f t="shared" si="14"/>
        <v>8.0383480825958697E-2</v>
      </c>
      <c r="L16" s="34">
        <v>623.5</v>
      </c>
      <c r="M16" s="65">
        <f t="shared" si="15"/>
        <v>0.9196165191740413</v>
      </c>
      <c r="N16" s="6"/>
      <c r="O16" s="34"/>
      <c r="P16" s="34">
        <f t="shared" si="16"/>
        <v>528</v>
      </c>
      <c r="Q16" s="47" t="str">
        <f t="shared" si="0"/>
        <v>+ 352%</v>
      </c>
      <c r="R16" s="38">
        <f t="shared" si="1"/>
        <v>3.52</v>
      </c>
      <c r="S16" s="43"/>
      <c r="T16" s="34"/>
      <c r="U16" s="34">
        <f t="shared" si="17"/>
        <v>-95.5</v>
      </c>
      <c r="V16" s="47" t="str">
        <f t="shared" si="18"/>
        <v>- 64%</v>
      </c>
      <c r="W16" s="38">
        <f t="shared" si="19"/>
        <v>-0.63666666666666671</v>
      </c>
      <c r="X16" s="34"/>
      <c r="AA16" s="31"/>
      <c r="AB16" s="31"/>
      <c r="AC16" s="32" t="s">
        <v>12</v>
      </c>
      <c r="AD16" s="32" t="s">
        <v>21</v>
      </c>
      <c r="AE16" s="55">
        <v>18.5</v>
      </c>
      <c r="AF16" s="34">
        <v>12</v>
      </c>
      <c r="AG16" s="65">
        <f t="shared" si="20"/>
        <v>9.8765432098765427E-2</v>
      </c>
      <c r="AH16" s="34">
        <v>109.5</v>
      </c>
      <c r="AI16" s="65">
        <f t="shared" si="21"/>
        <v>0.90123456790123457</v>
      </c>
      <c r="AJ16" s="6"/>
      <c r="AK16" s="34"/>
      <c r="AL16" s="34">
        <f t="shared" si="22"/>
        <v>103</v>
      </c>
      <c r="AM16" s="47" t="str">
        <f t="shared" si="2"/>
        <v>+ 557%</v>
      </c>
      <c r="AN16" s="38">
        <f t="shared" si="3"/>
        <v>5.5675675675675675</v>
      </c>
      <c r="AO16" s="43"/>
      <c r="AP16" s="34"/>
      <c r="AQ16" s="34">
        <f t="shared" si="4"/>
        <v>-6.5</v>
      </c>
      <c r="AR16" s="47" t="str">
        <f t="shared" si="5"/>
        <v>- 35%</v>
      </c>
      <c r="AS16" s="38">
        <f t="shared" si="6"/>
        <v>-0.35135135135135137</v>
      </c>
      <c r="AT16" s="34"/>
      <c r="AW16" s="31"/>
      <c r="AX16" s="31"/>
      <c r="AY16" s="32" t="s">
        <v>12</v>
      </c>
      <c r="AZ16" s="32" t="s">
        <v>21</v>
      </c>
      <c r="BA16" s="55">
        <v>48.5</v>
      </c>
      <c r="BB16" s="34">
        <v>17</v>
      </c>
      <c r="BC16" s="65">
        <f t="shared" si="23"/>
        <v>8.3129584352078234E-2</v>
      </c>
      <c r="BD16" s="34">
        <v>187.5</v>
      </c>
      <c r="BE16" s="65">
        <f t="shared" si="24"/>
        <v>0.91687041564792171</v>
      </c>
      <c r="BF16" s="6"/>
      <c r="BG16" s="34"/>
      <c r="BH16" s="34">
        <f t="shared" si="25"/>
        <v>156</v>
      </c>
      <c r="BI16" s="47" t="str">
        <f t="shared" si="7"/>
        <v>+ 322%</v>
      </c>
      <c r="BJ16" s="38">
        <f t="shared" si="8"/>
        <v>3.2164948453608249</v>
      </c>
      <c r="BK16" s="43"/>
      <c r="BL16" s="34"/>
      <c r="BM16" s="34">
        <f t="shared" si="9"/>
        <v>-31.5</v>
      </c>
      <c r="BN16" s="47" t="str">
        <f t="shared" si="10"/>
        <v>- 65%</v>
      </c>
      <c r="BO16" s="38">
        <f t="shared" si="11"/>
        <v>-0.64948453608247425</v>
      </c>
      <c r="BP16" s="34"/>
      <c r="BS16" s="31"/>
      <c r="BT16" s="31"/>
      <c r="BU16" s="32" t="s">
        <v>12</v>
      </c>
      <c r="BV16" s="32" t="s">
        <v>21</v>
      </c>
      <c r="BW16" s="55">
        <v>31.5</v>
      </c>
      <c r="BX16" s="34">
        <v>13.5</v>
      </c>
      <c r="BY16" s="65">
        <f t="shared" si="26"/>
        <v>8.8815789473684209E-2</v>
      </c>
      <c r="BZ16" s="34">
        <v>138.5</v>
      </c>
      <c r="CA16" s="65">
        <f t="shared" si="27"/>
        <v>0.91118421052631582</v>
      </c>
      <c r="CB16" s="6"/>
      <c r="CC16" s="34"/>
      <c r="CD16" s="34">
        <f t="shared" si="28"/>
        <v>120.5</v>
      </c>
      <c r="CE16" s="47" t="str">
        <f t="shared" si="12"/>
        <v>+ 383%</v>
      </c>
      <c r="CF16" s="38">
        <f t="shared" si="13"/>
        <v>3.8253968253968256</v>
      </c>
      <c r="CG16" s="43"/>
      <c r="CH16" s="34"/>
      <c r="CI16" s="34">
        <f t="shared" si="29"/>
        <v>-18</v>
      </c>
      <c r="CJ16" s="47" t="str">
        <f t="shared" si="30"/>
        <v>- 57%</v>
      </c>
      <c r="CK16" s="38">
        <f t="shared" si="31"/>
        <v>-0.5714285714285714</v>
      </c>
      <c r="CL16" s="34"/>
    </row>
    <row r="17" spans="3:90" ht="11.45" customHeight="1" x14ac:dyDescent="0.15">
      <c r="C17" s="1"/>
      <c r="E17" s="17" t="s">
        <v>10</v>
      </c>
      <c r="F17" s="17" t="s">
        <v>19</v>
      </c>
      <c r="G17" s="16" t="s">
        <v>7</v>
      </c>
      <c r="H17" s="16" t="s">
        <v>0</v>
      </c>
      <c r="I17" s="53">
        <v>14.5</v>
      </c>
      <c r="J17" s="13">
        <v>10.5</v>
      </c>
      <c r="K17" s="64">
        <f t="shared" si="14"/>
        <v>0.31343283582089554</v>
      </c>
      <c r="L17" s="13">
        <v>23</v>
      </c>
      <c r="M17" s="64">
        <f t="shared" si="15"/>
        <v>0.68656716417910446</v>
      </c>
      <c r="N17" s="6"/>
      <c r="O17" s="13"/>
      <c r="P17" s="13">
        <f t="shared" si="16"/>
        <v>19</v>
      </c>
      <c r="Q17" s="46" t="str">
        <f t="shared" si="0"/>
        <v>+ 131%</v>
      </c>
      <c r="R17" s="39">
        <f t="shared" si="1"/>
        <v>1.3103448275862069</v>
      </c>
      <c r="S17" s="19"/>
      <c r="T17" s="13"/>
      <c r="U17" s="13">
        <f t="shared" si="17"/>
        <v>-4</v>
      </c>
      <c r="V17" s="46" t="str">
        <f t="shared" si="18"/>
        <v>- 28%</v>
      </c>
      <c r="W17" s="39">
        <f t="shared" si="19"/>
        <v>-0.27586206896551724</v>
      </c>
      <c r="X17" s="13"/>
      <c r="AA17" s="17" t="s">
        <v>10</v>
      </c>
      <c r="AB17" s="17" t="s">
        <v>19</v>
      </c>
      <c r="AC17" s="16" t="s">
        <v>7</v>
      </c>
      <c r="AD17" s="16" t="s">
        <v>0</v>
      </c>
      <c r="AE17" s="53">
        <v>4.5</v>
      </c>
      <c r="AF17" s="13">
        <v>3.5</v>
      </c>
      <c r="AG17" s="64">
        <f t="shared" si="20"/>
        <v>0.46666666666666667</v>
      </c>
      <c r="AH17" s="13">
        <v>4</v>
      </c>
      <c r="AI17" s="64">
        <f t="shared" si="21"/>
        <v>0.53333333333333333</v>
      </c>
      <c r="AJ17" s="6"/>
      <c r="AK17" s="13"/>
      <c r="AL17" s="13">
        <f t="shared" si="22"/>
        <v>3</v>
      </c>
      <c r="AM17" s="46" t="str">
        <f t="shared" si="2"/>
        <v>+ 67%</v>
      </c>
      <c r="AN17" s="39">
        <f t="shared" si="3"/>
        <v>0.66666666666666663</v>
      </c>
      <c r="AO17" s="19"/>
      <c r="AP17" s="13"/>
      <c r="AQ17" s="13">
        <f t="shared" si="4"/>
        <v>-1</v>
      </c>
      <c r="AR17" s="46" t="str">
        <f t="shared" si="5"/>
        <v>- 22%</v>
      </c>
      <c r="AS17" s="39">
        <f t="shared" si="6"/>
        <v>-0.22222222222222221</v>
      </c>
      <c r="AT17" s="13"/>
      <c r="AW17" s="17" t="s">
        <v>10</v>
      </c>
      <c r="AX17" s="17" t="s">
        <v>19</v>
      </c>
      <c r="AY17" s="16" t="s">
        <v>7</v>
      </c>
      <c r="AZ17" s="16" t="s">
        <v>0</v>
      </c>
      <c r="BA17" s="53">
        <v>6</v>
      </c>
      <c r="BB17" s="13">
        <v>4</v>
      </c>
      <c r="BC17" s="64">
        <f t="shared" si="23"/>
        <v>0.38095238095238093</v>
      </c>
      <c r="BD17" s="13">
        <v>6.5</v>
      </c>
      <c r="BE17" s="64">
        <f t="shared" si="24"/>
        <v>0.61904761904761907</v>
      </c>
      <c r="BF17" s="6"/>
      <c r="BG17" s="13"/>
      <c r="BH17" s="13">
        <f t="shared" si="25"/>
        <v>4.5</v>
      </c>
      <c r="BI17" s="46" t="str">
        <f t="shared" si="7"/>
        <v>+ 75%</v>
      </c>
      <c r="BJ17" s="39">
        <f t="shared" si="8"/>
        <v>0.75</v>
      </c>
      <c r="BK17" s="19"/>
      <c r="BL17" s="13"/>
      <c r="BM17" s="13">
        <f t="shared" si="9"/>
        <v>-2</v>
      </c>
      <c r="BN17" s="46" t="str">
        <f t="shared" si="10"/>
        <v>- 33%</v>
      </c>
      <c r="BO17" s="39">
        <f t="shared" si="11"/>
        <v>-0.33333333333333331</v>
      </c>
      <c r="BP17" s="13"/>
      <c r="BS17" s="17" t="s">
        <v>10</v>
      </c>
      <c r="BT17" s="17" t="s">
        <v>19</v>
      </c>
      <c r="BU17" s="16" t="s">
        <v>7</v>
      </c>
      <c r="BV17" s="16" t="s">
        <v>0</v>
      </c>
      <c r="BW17" s="53">
        <v>2</v>
      </c>
      <c r="BX17" s="13">
        <v>1</v>
      </c>
      <c r="BY17" s="64">
        <f t="shared" si="26"/>
        <v>0.18181818181818182</v>
      </c>
      <c r="BZ17" s="13">
        <v>4.5</v>
      </c>
      <c r="CA17" s="64">
        <f t="shared" si="27"/>
        <v>0.81818181818181823</v>
      </c>
      <c r="CB17" s="6"/>
      <c r="CC17" s="13"/>
      <c r="CD17" s="13">
        <f t="shared" si="28"/>
        <v>3.5</v>
      </c>
      <c r="CE17" s="46" t="str">
        <f t="shared" si="12"/>
        <v>+ 175%</v>
      </c>
      <c r="CF17" s="39">
        <f t="shared" si="13"/>
        <v>1.75</v>
      </c>
      <c r="CG17" s="19"/>
      <c r="CH17" s="13"/>
      <c r="CI17" s="13">
        <f t="shared" si="29"/>
        <v>-1</v>
      </c>
      <c r="CJ17" s="46" t="str">
        <f t="shared" si="30"/>
        <v>- 50%</v>
      </c>
      <c r="CK17" s="39">
        <f t="shared" si="31"/>
        <v>-0.5</v>
      </c>
      <c r="CL17" s="13"/>
    </row>
    <row r="18" spans="3:90" ht="11.45" customHeight="1" x14ac:dyDescent="0.15">
      <c r="E18" s="31"/>
      <c r="F18" s="31"/>
      <c r="G18" s="32" t="s">
        <v>12</v>
      </c>
      <c r="H18" s="32" t="s">
        <v>21</v>
      </c>
      <c r="I18" s="55">
        <v>31</v>
      </c>
      <c r="J18" s="34">
        <v>28</v>
      </c>
      <c r="K18" s="65">
        <f t="shared" si="14"/>
        <v>0.51376146788990829</v>
      </c>
      <c r="L18" s="34">
        <v>26.5</v>
      </c>
      <c r="M18" s="65">
        <f t="shared" si="15"/>
        <v>0.48623853211009177</v>
      </c>
      <c r="N18" s="6"/>
      <c r="O18" s="34"/>
      <c r="P18" s="34">
        <f t="shared" si="16"/>
        <v>23.5</v>
      </c>
      <c r="Q18" s="47" t="str">
        <f t="shared" si="0"/>
        <v>+ 76%</v>
      </c>
      <c r="R18" s="38">
        <f t="shared" si="1"/>
        <v>0.75806451612903225</v>
      </c>
      <c r="S18" s="43"/>
      <c r="T18" s="34"/>
      <c r="U18" s="34">
        <f t="shared" si="17"/>
        <v>-3</v>
      </c>
      <c r="V18" s="47" t="str">
        <f t="shared" si="18"/>
        <v>- 10%</v>
      </c>
      <c r="W18" s="38">
        <f t="shared" si="19"/>
        <v>-9.6774193548387094E-2</v>
      </c>
      <c r="X18" s="34"/>
      <c r="AA18" s="31"/>
      <c r="AB18" s="31"/>
      <c r="AC18" s="32" t="s">
        <v>12</v>
      </c>
      <c r="AD18" s="32" t="s">
        <v>21</v>
      </c>
      <c r="AE18" s="55">
        <v>4</v>
      </c>
      <c r="AF18" s="34">
        <v>6</v>
      </c>
      <c r="AG18" s="65">
        <f t="shared" si="20"/>
        <v>0.5</v>
      </c>
      <c r="AH18" s="34">
        <v>6</v>
      </c>
      <c r="AI18" s="65">
        <f t="shared" si="21"/>
        <v>0.5</v>
      </c>
      <c r="AJ18" s="6"/>
      <c r="AK18" s="34"/>
      <c r="AL18" s="34">
        <f t="shared" si="22"/>
        <v>8</v>
      </c>
      <c r="AM18" s="47" t="str">
        <f t="shared" si="2"/>
        <v>+ 200%</v>
      </c>
      <c r="AN18" s="38">
        <f t="shared" si="3"/>
        <v>2</v>
      </c>
      <c r="AO18" s="43"/>
      <c r="AP18" s="34"/>
      <c r="AQ18" s="34">
        <f t="shared" si="4"/>
        <v>2</v>
      </c>
      <c r="AR18" s="47" t="str">
        <f t="shared" si="5"/>
        <v>+ 50%</v>
      </c>
      <c r="AS18" s="38">
        <f t="shared" si="6"/>
        <v>0.5</v>
      </c>
      <c r="AT18" s="34"/>
      <c r="AW18" s="31"/>
      <c r="AX18" s="31"/>
      <c r="AY18" s="32" t="s">
        <v>12</v>
      </c>
      <c r="AZ18" s="32" t="s">
        <v>21</v>
      </c>
      <c r="BA18" s="55">
        <v>9</v>
      </c>
      <c r="BB18" s="34">
        <v>4</v>
      </c>
      <c r="BC18" s="65">
        <f t="shared" si="23"/>
        <v>0.33333333333333331</v>
      </c>
      <c r="BD18" s="34">
        <v>8</v>
      </c>
      <c r="BE18" s="65">
        <f t="shared" si="24"/>
        <v>0.66666666666666663</v>
      </c>
      <c r="BF18" s="6"/>
      <c r="BG18" s="34"/>
      <c r="BH18" s="34">
        <f t="shared" si="25"/>
        <v>3</v>
      </c>
      <c r="BI18" s="47" t="str">
        <f t="shared" si="7"/>
        <v>+ 33%</v>
      </c>
      <c r="BJ18" s="38">
        <f t="shared" si="8"/>
        <v>0.33333333333333331</v>
      </c>
      <c r="BK18" s="43"/>
      <c r="BL18" s="34"/>
      <c r="BM18" s="34">
        <f t="shared" si="9"/>
        <v>-5</v>
      </c>
      <c r="BN18" s="47" t="str">
        <f t="shared" si="10"/>
        <v>- 56%</v>
      </c>
      <c r="BO18" s="38">
        <f t="shared" si="11"/>
        <v>-0.55555555555555558</v>
      </c>
      <c r="BP18" s="34"/>
      <c r="BS18" s="31"/>
      <c r="BT18" s="31"/>
      <c r="BU18" s="32" t="s">
        <v>12</v>
      </c>
      <c r="BV18" s="32" t="s">
        <v>21</v>
      </c>
      <c r="BW18" s="55">
        <v>10</v>
      </c>
      <c r="BX18" s="34">
        <v>12</v>
      </c>
      <c r="BY18" s="65">
        <f t="shared" si="26"/>
        <v>0.70588235294117652</v>
      </c>
      <c r="BZ18" s="34">
        <v>5</v>
      </c>
      <c r="CA18" s="65">
        <f t="shared" si="27"/>
        <v>0.29411764705882354</v>
      </c>
      <c r="CB18" s="6"/>
      <c r="CC18" s="34"/>
      <c r="CD18" s="34">
        <f t="shared" si="28"/>
        <v>7</v>
      </c>
      <c r="CE18" s="47" t="str">
        <f t="shared" si="12"/>
        <v>+ 70%</v>
      </c>
      <c r="CF18" s="38">
        <f t="shared" si="13"/>
        <v>0.7</v>
      </c>
      <c r="CG18" s="43"/>
      <c r="CH18" s="34"/>
      <c r="CI18" s="34">
        <f t="shared" si="29"/>
        <v>2</v>
      </c>
      <c r="CJ18" s="47" t="str">
        <f t="shared" si="30"/>
        <v>+ 20%</v>
      </c>
      <c r="CK18" s="38">
        <f t="shared" si="31"/>
        <v>0.2</v>
      </c>
      <c r="CL18" s="34"/>
    </row>
    <row r="19" spans="3:90" ht="11.45" customHeight="1" x14ac:dyDescent="0.15">
      <c r="E19" s="17" t="s">
        <v>11</v>
      </c>
      <c r="F19" s="17" t="s">
        <v>20</v>
      </c>
      <c r="G19" s="16" t="s">
        <v>8</v>
      </c>
      <c r="H19" s="16" t="s">
        <v>18</v>
      </c>
      <c r="I19" s="53">
        <v>462.5</v>
      </c>
      <c r="J19" s="13">
        <v>278.5</v>
      </c>
      <c r="K19" s="64">
        <f t="shared" si="14"/>
        <v>0.46224066390041496</v>
      </c>
      <c r="L19" s="13">
        <v>324</v>
      </c>
      <c r="M19" s="64">
        <f t="shared" si="15"/>
        <v>0.53775933609958504</v>
      </c>
      <c r="N19" s="6"/>
      <c r="O19" s="13"/>
      <c r="P19" s="13">
        <f t="shared" si="16"/>
        <v>140</v>
      </c>
      <c r="Q19" s="46" t="str">
        <f t="shared" si="0"/>
        <v>+ 30%</v>
      </c>
      <c r="R19" s="39">
        <f t="shared" si="1"/>
        <v>0.30270270270270272</v>
      </c>
      <c r="S19" s="19"/>
      <c r="T19" s="13"/>
      <c r="U19" s="13">
        <f t="shared" si="17"/>
        <v>-184</v>
      </c>
      <c r="V19" s="46" t="str">
        <f t="shared" si="18"/>
        <v>- 40%</v>
      </c>
      <c r="W19" s="39">
        <f t="shared" si="19"/>
        <v>-0.39783783783783783</v>
      </c>
      <c r="X19" s="13"/>
      <c r="AA19" s="17" t="s">
        <v>11</v>
      </c>
      <c r="AB19" s="17" t="s">
        <v>20</v>
      </c>
      <c r="AC19" s="16" t="s">
        <v>8</v>
      </c>
      <c r="AD19" s="16" t="s">
        <v>18</v>
      </c>
      <c r="AE19" s="53">
        <v>65</v>
      </c>
      <c r="AF19" s="13">
        <v>32</v>
      </c>
      <c r="AG19" s="64">
        <f t="shared" si="20"/>
        <v>0.39751552795031053</v>
      </c>
      <c r="AH19" s="13">
        <v>48.5</v>
      </c>
      <c r="AI19" s="64">
        <f t="shared" si="21"/>
        <v>0.60248447204968947</v>
      </c>
      <c r="AJ19" s="6"/>
      <c r="AK19" s="13"/>
      <c r="AL19" s="13">
        <f t="shared" si="22"/>
        <v>15.5</v>
      </c>
      <c r="AM19" s="46" t="str">
        <f t="shared" si="2"/>
        <v>+ 24%</v>
      </c>
      <c r="AN19" s="39">
        <f t="shared" si="3"/>
        <v>0.23846153846153847</v>
      </c>
      <c r="AO19" s="19"/>
      <c r="AP19" s="13"/>
      <c r="AQ19" s="13">
        <f t="shared" si="4"/>
        <v>-33</v>
      </c>
      <c r="AR19" s="46" t="str">
        <f t="shared" si="5"/>
        <v>- 51%</v>
      </c>
      <c r="AS19" s="39">
        <f t="shared" si="6"/>
        <v>-0.50769230769230766</v>
      </c>
      <c r="AT19" s="13"/>
      <c r="AW19" s="17" t="s">
        <v>11</v>
      </c>
      <c r="AX19" s="17" t="s">
        <v>20</v>
      </c>
      <c r="AY19" s="16" t="s">
        <v>8</v>
      </c>
      <c r="AZ19" s="16" t="s">
        <v>18</v>
      </c>
      <c r="BA19" s="53">
        <v>139.5</v>
      </c>
      <c r="BB19" s="13">
        <v>94</v>
      </c>
      <c r="BC19" s="64">
        <f t="shared" si="23"/>
        <v>0.48958333333333331</v>
      </c>
      <c r="BD19" s="13">
        <v>98</v>
      </c>
      <c r="BE19" s="64">
        <f t="shared" si="24"/>
        <v>0.51041666666666663</v>
      </c>
      <c r="BF19" s="6"/>
      <c r="BG19" s="13"/>
      <c r="BH19" s="13">
        <f t="shared" si="25"/>
        <v>52.5</v>
      </c>
      <c r="BI19" s="46" t="str">
        <f t="shared" si="7"/>
        <v>+ 38%</v>
      </c>
      <c r="BJ19" s="39">
        <f t="shared" si="8"/>
        <v>0.37634408602150538</v>
      </c>
      <c r="BK19" s="19"/>
      <c r="BL19" s="13"/>
      <c r="BM19" s="13">
        <f t="shared" si="9"/>
        <v>-45.5</v>
      </c>
      <c r="BN19" s="46" t="str">
        <f t="shared" si="10"/>
        <v>- 33%</v>
      </c>
      <c r="BO19" s="39">
        <f t="shared" si="11"/>
        <v>-0.32616487455197135</v>
      </c>
      <c r="BP19" s="13"/>
      <c r="BS19" s="17" t="s">
        <v>11</v>
      </c>
      <c r="BT19" s="17" t="s">
        <v>20</v>
      </c>
      <c r="BU19" s="16" t="s">
        <v>8</v>
      </c>
      <c r="BV19" s="16" t="s">
        <v>18</v>
      </c>
      <c r="BW19" s="53">
        <v>107.5</v>
      </c>
      <c r="BX19" s="13">
        <v>62</v>
      </c>
      <c r="BY19" s="64">
        <f t="shared" si="26"/>
        <v>0.4679245283018868</v>
      </c>
      <c r="BZ19" s="13">
        <v>70.5</v>
      </c>
      <c r="CA19" s="64">
        <f t="shared" si="27"/>
        <v>0.5320754716981132</v>
      </c>
      <c r="CB19" s="6"/>
      <c r="CC19" s="13"/>
      <c r="CD19" s="13">
        <f t="shared" si="28"/>
        <v>25</v>
      </c>
      <c r="CE19" s="46" t="str">
        <f t="shared" si="12"/>
        <v>+ 23%</v>
      </c>
      <c r="CF19" s="39">
        <f t="shared" si="13"/>
        <v>0.23255813953488372</v>
      </c>
      <c r="CG19" s="19"/>
      <c r="CH19" s="13"/>
      <c r="CI19" s="13">
        <f t="shared" si="29"/>
        <v>-45.5</v>
      </c>
      <c r="CJ19" s="46" t="str">
        <f t="shared" si="30"/>
        <v>- 42%</v>
      </c>
      <c r="CK19" s="39">
        <f t="shared" si="31"/>
        <v>-0.42325581395348838</v>
      </c>
      <c r="CL19" s="13"/>
    </row>
    <row r="20" spans="3:90" ht="11.45" customHeight="1" x14ac:dyDescent="0.15">
      <c r="E20" s="26"/>
      <c r="F20" s="26"/>
      <c r="G20" s="27" t="s">
        <v>9</v>
      </c>
      <c r="H20" s="27" t="s">
        <v>1</v>
      </c>
      <c r="I20" s="54">
        <v>99</v>
      </c>
      <c r="J20" s="29">
        <v>75.5</v>
      </c>
      <c r="K20" s="63">
        <f t="shared" si="14"/>
        <v>0.36211031175059955</v>
      </c>
      <c r="L20" s="29">
        <v>133</v>
      </c>
      <c r="M20" s="63">
        <f t="shared" si="15"/>
        <v>0.63788968824940051</v>
      </c>
      <c r="N20" s="6"/>
      <c r="O20" s="29"/>
      <c r="P20" s="29">
        <f t="shared" si="16"/>
        <v>109.5</v>
      </c>
      <c r="Q20" s="45" t="str">
        <f t="shared" si="0"/>
        <v>+ 111%</v>
      </c>
      <c r="R20" s="36">
        <f t="shared" si="1"/>
        <v>1.106060606060606</v>
      </c>
      <c r="S20" s="42"/>
      <c r="T20" s="29"/>
      <c r="U20" s="29">
        <f t="shared" si="17"/>
        <v>-23.5</v>
      </c>
      <c r="V20" s="45" t="str">
        <f t="shared" si="18"/>
        <v>- 24%</v>
      </c>
      <c r="W20" s="36">
        <f t="shared" si="19"/>
        <v>-0.23737373737373738</v>
      </c>
      <c r="X20" s="29"/>
      <c r="AA20" s="26"/>
      <c r="AB20" s="26"/>
      <c r="AC20" s="27" t="s">
        <v>9</v>
      </c>
      <c r="AD20" s="27" t="s">
        <v>1</v>
      </c>
      <c r="AE20" s="54">
        <v>13</v>
      </c>
      <c r="AF20" s="29">
        <v>6.5</v>
      </c>
      <c r="AG20" s="63">
        <f t="shared" si="20"/>
        <v>0.28260869565217389</v>
      </c>
      <c r="AH20" s="29">
        <v>16.5</v>
      </c>
      <c r="AI20" s="63">
        <f t="shared" si="21"/>
        <v>0.71739130434782605</v>
      </c>
      <c r="AJ20" s="6"/>
      <c r="AK20" s="29"/>
      <c r="AL20" s="29">
        <f t="shared" si="22"/>
        <v>10</v>
      </c>
      <c r="AM20" s="45" t="str">
        <f t="shared" si="2"/>
        <v>+ 77%</v>
      </c>
      <c r="AN20" s="36">
        <f t="shared" si="3"/>
        <v>0.76923076923076927</v>
      </c>
      <c r="AO20" s="42"/>
      <c r="AP20" s="29"/>
      <c r="AQ20" s="29">
        <f t="shared" si="4"/>
        <v>-6.5</v>
      </c>
      <c r="AR20" s="45" t="str">
        <f t="shared" si="5"/>
        <v>- 50%</v>
      </c>
      <c r="AS20" s="36">
        <f t="shared" si="6"/>
        <v>-0.5</v>
      </c>
      <c r="AT20" s="29"/>
      <c r="AW20" s="26"/>
      <c r="AX20" s="26"/>
      <c r="AY20" s="27" t="s">
        <v>9</v>
      </c>
      <c r="AZ20" s="27" t="s">
        <v>1</v>
      </c>
      <c r="BA20" s="54">
        <v>31</v>
      </c>
      <c r="BB20" s="29">
        <v>23</v>
      </c>
      <c r="BC20" s="63">
        <f t="shared" si="23"/>
        <v>0.34848484848484851</v>
      </c>
      <c r="BD20" s="29">
        <v>43</v>
      </c>
      <c r="BE20" s="63">
        <f t="shared" si="24"/>
        <v>0.65151515151515149</v>
      </c>
      <c r="BF20" s="6"/>
      <c r="BG20" s="29"/>
      <c r="BH20" s="29">
        <f t="shared" si="25"/>
        <v>35</v>
      </c>
      <c r="BI20" s="45" t="str">
        <f t="shared" si="7"/>
        <v>+ 113%</v>
      </c>
      <c r="BJ20" s="36">
        <f t="shared" si="8"/>
        <v>1.1290322580645162</v>
      </c>
      <c r="BK20" s="42"/>
      <c r="BL20" s="29"/>
      <c r="BM20" s="29">
        <f t="shared" si="9"/>
        <v>-8</v>
      </c>
      <c r="BN20" s="45" t="str">
        <f t="shared" si="10"/>
        <v>- 26%</v>
      </c>
      <c r="BO20" s="36">
        <f t="shared" si="11"/>
        <v>-0.25806451612903225</v>
      </c>
      <c r="BP20" s="29"/>
      <c r="BS20" s="26"/>
      <c r="BT20" s="26"/>
      <c r="BU20" s="27" t="s">
        <v>9</v>
      </c>
      <c r="BV20" s="27" t="s">
        <v>1</v>
      </c>
      <c r="BW20" s="54">
        <v>24.5</v>
      </c>
      <c r="BX20" s="29">
        <v>25</v>
      </c>
      <c r="BY20" s="63">
        <f t="shared" si="26"/>
        <v>0.4065040650406504</v>
      </c>
      <c r="BZ20" s="29">
        <v>36.5</v>
      </c>
      <c r="CA20" s="63">
        <f t="shared" si="27"/>
        <v>0.5934959349593496</v>
      </c>
      <c r="CB20" s="6"/>
      <c r="CC20" s="29"/>
      <c r="CD20" s="29">
        <f t="shared" si="28"/>
        <v>37</v>
      </c>
      <c r="CE20" s="45" t="str">
        <f t="shared" si="12"/>
        <v>+ 151%</v>
      </c>
      <c r="CF20" s="36">
        <f t="shared" si="13"/>
        <v>1.510204081632653</v>
      </c>
      <c r="CG20" s="42"/>
      <c r="CH20" s="29"/>
      <c r="CI20" s="29">
        <f t="shared" si="29"/>
        <v>0.5</v>
      </c>
      <c r="CJ20" s="45" t="str">
        <f t="shared" si="30"/>
        <v>+ 2%</v>
      </c>
      <c r="CK20" s="36">
        <f t="shared" si="31"/>
        <v>2.0408163265306121E-2</v>
      </c>
      <c r="CL20" s="29"/>
    </row>
    <row r="21" spans="3:90" ht="11.45" customHeight="1" x14ac:dyDescent="0.15">
      <c r="E21" s="20"/>
      <c r="F21" s="20"/>
      <c r="G21" s="21" t="s">
        <v>13</v>
      </c>
      <c r="H21" s="21" t="s">
        <v>2</v>
      </c>
      <c r="I21" s="56">
        <v>376</v>
      </c>
      <c r="J21" s="23">
        <v>475</v>
      </c>
      <c r="K21" s="66">
        <f t="shared" si="14"/>
        <v>0.90648854961832059</v>
      </c>
      <c r="L21" s="23">
        <v>49</v>
      </c>
      <c r="M21" s="66">
        <f t="shared" si="15"/>
        <v>9.3511450381679392E-2</v>
      </c>
      <c r="N21" s="6"/>
      <c r="O21" s="23"/>
      <c r="P21" s="23">
        <f t="shared" si="16"/>
        <v>148</v>
      </c>
      <c r="Q21" s="48" t="str">
        <f t="shared" si="0"/>
        <v>+ 39%</v>
      </c>
      <c r="R21" s="41">
        <f t="shared" si="1"/>
        <v>0.39361702127659576</v>
      </c>
      <c r="S21" s="24"/>
      <c r="T21" s="23"/>
      <c r="U21" s="23">
        <f t="shared" si="17"/>
        <v>99</v>
      </c>
      <c r="V21" s="48" t="str">
        <f t="shared" si="18"/>
        <v>+ 26%</v>
      </c>
      <c r="W21" s="41">
        <f t="shared" si="19"/>
        <v>0.26329787234042551</v>
      </c>
      <c r="X21" s="23"/>
      <c r="AA21" s="20"/>
      <c r="AB21" s="20"/>
      <c r="AC21" s="21" t="s">
        <v>13</v>
      </c>
      <c r="AD21" s="21" t="s">
        <v>2</v>
      </c>
      <c r="AE21" s="56">
        <v>32</v>
      </c>
      <c r="AF21" s="23">
        <v>51</v>
      </c>
      <c r="AG21" s="66">
        <f t="shared" si="20"/>
        <v>0.91891891891891897</v>
      </c>
      <c r="AH21" s="23">
        <v>4.5</v>
      </c>
      <c r="AI21" s="66">
        <f t="shared" si="21"/>
        <v>8.1081081081081086E-2</v>
      </c>
      <c r="AJ21" s="6"/>
      <c r="AK21" s="23"/>
      <c r="AL21" s="23">
        <f t="shared" si="22"/>
        <v>23.5</v>
      </c>
      <c r="AM21" s="48" t="str">
        <f t="shared" si="2"/>
        <v>+ 73%</v>
      </c>
      <c r="AN21" s="41">
        <f t="shared" si="3"/>
        <v>0.734375</v>
      </c>
      <c r="AO21" s="24"/>
      <c r="AP21" s="23"/>
      <c r="AQ21" s="23">
        <f t="shared" si="4"/>
        <v>19</v>
      </c>
      <c r="AR21" s="48" t="str">
        <f t="shared" si="5"/>
        <v>+ 59%</v>
      </c>
      <c r="AS21" s="41">
        <f t="shared" si="6"/>
        <v>0.59375</v>
      </c>
      <c r="AT21" s="23"/>
      <c r="AW21" s="20"/>
      <c r="AX21" s="20"/>
      <c r="AY21" s="21" t="s">
        <v>13</v>
      </c>
      <c r="AZ21" s="21" t="s">
        <v>2</v>
      </c>
      <c r="BA21" s="56">
        <v>111</v>
      </c>
      <c r="BB21" s="23">
        <v>159.5</v>
      </c>
      <c r="BC21" s="66">
        <f t="shared" si="23"/>
        <v>0.8960674157303371</v>
      </c>
      <c r="BD21" s="23">
        <v>18.5</v>
      </c>
      <c r="BE21" s="66">
        <f t="shared" si="24"/>
        <v>0.10393258426966293</v>
      </c>
      <c r="BF21" s="6"/>
      <c r="BG21" s="23"/>
      <c r="BH21" s="23">
        <f t="shared" si="25"/>
        <v>67</v>
      </c>
      <c r="BI21" s="48" t="str">
        <f t="shared" si="7"/>
        <v>+ 60%</v>
      </c>
      <c r="BJ21" s="41">
        <f t="shared" si="8"/>
        <v>0.60360360360360366</v>
      </c>
      <c r="BK21" s="24"/>
      <c r="BL21" s="23"/>
      <c r="BM21" s="23">
        <f t="shared" si="9"/>
        <v>48.5</v>
      </c>
      <c r="BN21" s="48" t="str">
        <f t="shared" si="10"/>
        <v>+ 44%</v>
      </c>
      <c r="BO21" s="41">
        <f t="shared" si="11"/>
        <v>0.43693693693693691</v>
      </c>
      <c r="BP21" s="23"/>
      <c r="BS21" s="20"/>
      <c r="BT21" s="20"/>
      <c r="BU21" s="21" t="s">
        <v>13</v>
      </c>
      <c r="BV21" s="21" t="s">
        <v>2</v>
      </c>
      <c r="BW21" s="56">
        <v>105</v>
      </c>
      <c r="BX21" s="23">
        <v>143.5</v>
      </c>
      <c r="BY21" s="66">
        <f t="shared" si="26"/>
        <v>0.91693290734824284</v>
      </c>
      <c r="BZ21" s="23">
        <v>13</v>
      </c>
      <c r="CA21" s="66">
        <f t="shared" si="27"/>
        <v>8.3067092651757185E-2</v>
      </c>
      <c r="CB21" s="6"/>
      <c r="CC21" s="23"/>
      <c r="CD21" s="23">
        <f t="shared" si="28"/>
        <v>51.5</v>
      </c>
      <c r="CE21" s="48" t="str">
        <f t="shared" si="12"/>
        <v>+ 49%</v>
      </c>
      <c r="CF21" s="41">
        <f t="shared" si="13"/>
        <v>0.49047619047619045</v>
      </c>
      <c r="CG21" s="24"/>
      <c r="CH21" s="23"/>
      <c r="CI21" s="23">
        <f t="shared" si="29"/>
        <v>38.5</v>
      </c>
      <c r="CJ21" s="48" t="str">
        <f t="shared" si="30"/>
        <v>+ 37%</v>
      </c>
      <c r="CK21" s="41">
        <f t="shared" si="31"/>
        <v>0.36666666666666664</v>
      </c>
      <c r="CL21" s="23"/>
    </row>
    <row r="22" spans="3:90" ht="11.45" customHeight="1" x14ac:dyDescent="0.15">
      <c r="E22" s="26" t="s">
        <v>12</v>
      </c>
      <c r="F22" s="26" t="s">
        <v>21</v>
      </c>
      <c r="G22" s="27" t="s">
        <v>8</v>
      </c>
      <c r="H22" s="27" t="s">
        <v>18</v>
      </c>
      <c r="I22" s="54">
        <v>1202</v>
      </c>
      <c r="J22" s="29">
        <v>161.5</v>
      </c>
      <c r="K22" s="63">
        <f t="shared" si="14"/>
        <v>8.0629056415376932E-2</v>
      </c>
      <c r="L22" s="29">
        <v>1841.5</v>
      </c>
      <c r="M22" s="63">
        <f t="shared" si="15"/>
        <v>0.91937094358462301</v>
      </c>
      <c r="N22" s="6"/>
      <c r="O22" s="29"/>
      <c r="P22" s="29">
        <f t="shared" si="16"/>
        <v>801</v>
      </c>
      <c r="Q22" s="45" t="str">
        <f t="shared" si="0"/>
        <v>+ 67%</v>
      </c>
      <c r="R22" s="40">
        <f t="shared" si="1"/>
        <v>0.66638935108153075</v>
      </c>
      <c r="S22" s="42"/>
      <c r="T22" s="29"/>
      <c r="U22" s="29">
        <f t="shared" si="17"/>
        <v>-1040.5</v>
      </c>
      <c r="V22" s="45" t="str">
        <f t="shared" si="18"/>
        <v>- 87%</v>
      </c>
      <c r="W22" s="40">
        <f t="shared" si="19"/>
        <v>-0.8656405990016639</v>
      </c>
      <c r="X22" s="29"/>
      <c r="AA22" s="26" t="s">
        <v>12</v>
      </c>
      <c r="AB22" s="26" t="s">
        <v>21</v>
      </c>
      <c r="AC22" s="27" t="s">
        <v>8</v>
      </c>
      <c r="AD22" s="27" t="s">
        <v>18</v>
      </c>
      <c r="AE22" s="54">
        <v>177.5</v>
      </c>
      <c r="AF22" s="29">
        <v>22.5</v>
      </c>
      <c r="AG22" s="63">
        <f t="shared" si="20"/>
        <v>8.3643122676579931E-2</v>
      </c>
      <c r="AH22" s="29">
        <v>246.5</v>
      </c>
      <c r="AI22" s="63">
        <f t="shared" si="21"/>
        <v>0.91635687732342008</v>
      </c>
      <c r="AJ22" s="6"/>
      <c r="AK22" s="29"/>
      <c r="AL22" s="29">
        <f t="shared" si="22"/>
        <v>91.5</v>
      </c>
      <c r="AM22" s="45" t="str">
        <f t="shared" si="2"/>
        <v>+ 52%</v>
      </c>
      <c r="AN22" s="40">
        <f t="shared" si="3"/>
        <v>0.51549295774647885</v>
      </c>
      <c r="AO22" s="42"/>
      <c r="AP22" s="29"/>
      <c r="AQ22" s="29">
        <f t="shared" si="4"/>
        <v>-155</v>
      </c>
      <c r="AR22" s="45" t="str">
        <f t="shared" si="5"/>
        <v>- 87%</v>
      </c>
      <c r="AS22" s="40">
        <f t="shared" si="6"/>
        <v>-0.87323943661971826</v>
      </c>
      <c r="AT22" s="29"/>
      <c r="AW22" s="26" t="s">
        <v>12</v>
      </c>
      <c r="AX22" s="26" t="s">
        <v>21</v>
      </c>
      <c r="AY22" s="27" t="s">
        <v>8</v>
      </c>
      <c r="AZ22" s="27" t="s">
        <v>18</v>
      </c>
      <c r="BA22" s="54">
        <v>341</v>
      </c>
      <c r="BB22" s="29">
        <v>49</v>
      </c>
      <c r="BC22" s="63">
        <f t="shared" si="23"/>
        <v>7.8714859437751E-2</v>
      </c>
      <c r="BD22" s="29">
        <v>573.5</v>
      </c>
      <c r="BE22" s="63">
        <f t="shared" si="24"/>
        <v>0.92128514056224897</v>
      </c>
      <c r="BF22" s="6"/>
      <c r="BG22" s="29"/>
      <c r="BH22" s="29">
        <f t="shared" si="25"/>
        <v>281.5</v>
      </c>
      <c r="BI22" s="45" t="str">
        <f t="shared" si="7"/>
        <v>+ 83%</v>
      </c>
      <c r="BJ22" s="40">
        <f t="shared" si="8"/>
        <v>0.82551319648093846</v>
      </c>
      <c r="BK22" s="42"/>
      <c r="BL22" s="29"/>
      <c r="BM22" s="29">
        <f t="shared" si="9"/>
        <v>-292</v>
      </c>
      <c r="BN22" s="45" t="str">
        <f t="shared" si="10"/>
        <v>- 86%</v>
      </c>
      <c r="BO22" s="40">
        <f t="shared" si="11"/>
        <v>-0.85630498533724342</v>
      </c>
      <c r="BP22" s="29"/>
      <c r="BS22" s="26" t="s">
        <v>12</v>
      </c>
      <c r="BT22" s="26" t="s">
        <v>21</v>
      </c>
      <c r="BU22" s="27" t="s">
        <v>8</v>
      </c>
      <c r="BV22" s="27" t="s">
        <v>18</v>
      </c>
      <c r="BW22" s="54">
        <v>313</v>
      </c>
      <c r="BX22" s="29">
        <v>46.5</v>
      </c>
      <c r="BY22" s="63">
        <f t="shared" si="26"/>
        <v>9.0466926070038908E-2</v>
      </c>
      <c r="BZ22" s="29">
        <v>467.5</v>
      </c>
      <c r="CA22" s="63">
        <f t="shared" si="27"/>
        <v>0.90953307392996108</v>
      </c>
      <c r="CB22" s="6"/>
      <c r="CC22" s="29"/>
      <c r="CD22" s="29">
        <f t="shared" si="28"/>
        <v>201</v>
      </c>
      <c r="CE22" s="45" t="str">
        <f t="shared" si="12"/>
        <v>+ 64%</v>
      </c>
      <c r="CF22" s="40">
        <f t="shared" si="13"/>
        <v>0.64217252396166136</v>
      </c>
      <c r="CG22" s="42"/>
      <c r="CH22" s="29"/>
      <c r="CI22" s="29">
        <f t="shared" si="29"/>
        <v>-266.5</v>
      </c>
      <c r="CJ22" s="45" t="str">
        <f t="shared" si="30"/>
        <v>- 85%</v>
      </c>
      <c r="CK22" s="40">
        <f t="shared" si="31"/>
        <v>-0.8514376996805112</v>
      </c>
      <c r="CL22" s="29"/>
    </row>
    <row r="23" spans="3:90" ht="11.45" customHeight="1" x14ac:dyDescent="0.15">
      <c r="E23" s="17"/>
      <c r="F23" s="17"/>
      <c r="G23" s="16" t="s">
        <v>9</v>
      </c>
      <c r="H23" s="16" t="s">
        <v>1</v>
      </c>
      <c r="I23" s="53">
        <v>173</v>
      </c>
      <c r="J23" s="13">
        <v>54.5</v>
      </c>
      <c r="K23" s="64">
        <f t="shared" si="14"/>
        <v>9.8109810981098111E-2</v>
      </c>
      <c r="L23" s="13">
        <v>501</v>
      </c>
      <c r="M23" s="64">
        <f t="shared" si="15"/>
        <v>0.90189018901890194</v>
      </c>
      <c r="N23" s="6"/>
      <c r="O23" s="13"/>
      <c r="P23" s="13">
        <f t="shared" si="16"/>
        <v>382.5</v>
      </c>
      <c r="Q23" s="46" t="str">
        <f t="shared" si="0"/>
        <v>+ 221%</v>
      </c>
      <c r="R23" s="37">
        <f t="shared" si="1"/>
        <v>2.2109826589595376</v>
      </c>
      <c r="S23" s="19"/>
      <c r="T23" s="13"/>
      <c r="U23" s="13">
        <f t="shared" si="17"/>
        <v>-118.5</v>
      </c>
      <c r="V23" s="46" t="str">
        <f t="shared" si="18"/>
        <v>- 68%</v>
      </c>
      <c r="W23" s="37">
        <f t="shared" si="19"/>
        <v>-0.68497109826589597</v>
      </c>
      <c r="X23" s="13"/>
      <c r="AA23" s="17"/>
      <c r="AB23" s="17"/>
      <c r="AC23" s="16" t="s">
        <v>9</v>
      </c>
      <c r="AD23" s="16" t="s">
        <v>1</v>
      </c>
      <c r="AE23" s="53">
        <v>20.5</v>
      </c>
      <c r="AF23" s="13">
        <v>4</v>
      </c>
      <c r="AG23" s="64">
        <f t="shared" si="20"/>
        <v>9.6385542168674704E-2</v>
      </c>
      <c r="AH23" s="13">
        <v>37.5</v>
      </c>
      <c r="AI23" s="64">
        <f t="shared" si="21"/>
        <v>0.90361445783132532</v>
      </c>
      <c r="AJ23" s="6"/>
      <c r="AK23" s="13"/>
      <c r="AL23" s="13">
        <f t="shared" si="22"/>
        <v>21</v>
      </c>
      <c r="AM23" s="46" t="str">
        <f t="shared" si="2"/>
        <v>+ 102%</v>
      </c>
      <c r="AN23" s="37">
        <f t="shared" si="3"/>
        <v>1.024390243902439</v>
      </c>
      <c r="AO23" s="19"/>
      <c r="AP23" s="13"/>
      <c r="AQ23" s="13">
        <f t="shared" si="4"/>
        <v>-16.5</v>
      </c>
      <c r="AR23" s="46" t="str">
        <f t="shared" si="5"/>
        <v>- 80%</v>
      </c>
      <c r="AS23" s="37">
        <f t="shared" si="6"/>
        <v>-0.80487804878048785</v>
      </c>
      <c r="AT23" s="13"/>
      <c r="AW23" s="17"/>
      <c r="AX23" s="17"/>
      <c r="AY23" s="16" t="s">
        <v>9</v>
      </c>
      <c r="AZ23" s="16" t="s">
        <v>1</v>
      </c>
      <c r="BA23" s="53">
        <v>49</v>
      </c>
      <c r="BB23" s="13">
        <v>13</v>
      </c>
      <c r="BC23" s="64">
        <f t="shared" si="23"/>
        <v>7.7844311377245512E-2</v>
      </c>
      <c r="BD23" s="13">
        <v>154</v>
      </c>
      <c r="BE23" s="64">
        <f t="shared" si="24"/>
        <v>0.92215568862275454</v>
      </c>
      <c r="BF23" s="6"/>
      <c r="BG23" s="13"/>
      <c r="BH23" s="13">
        <f t="shared" si="25"/>
        <v>118</v>
      </c>
      <c r="BI23" s="46" t="str">
        <f t="shared" si="7"/>
        <v>+ 241%</v>
      </c>
      <c r="BJ23" s="37">
        <f t="shared" si="8"/>
        <v>2.4081632653061225</v>
      </c>
      <c r="BK23" s="19"/>
      <c r="BL23" s="13"/>
      <c r="BM23" s="13">
        <f t="shared" si="9"/>
        <v>-36</v>
      </c>
      <c r="BN23" s="46" t="str">
        <f t="shared" si="10"/>
        <v>- 73%</v>
      </c>
      <c r="BO23" s="37">
        <f t="shared" si="11"/>
        <v>-0.73469387755102045</v>
      </c>
      <c r="BP23" s="13"/>
      <c r="BS23" s="17"/>
      <c r="BT23" s="17"/>
      <c r="BU23" s="16" t="s">
        <v>9</v>
      </c>
      <c r="BV23" s="16" t="s">
        <v>1</v>
      </c>
      <c r="BW23" s="53">
        <v>52</v>
      </c>
      <c r="BX23" s="13">
        <v>20.5</v>
      </c>
      <c r="BY23" s="64">
        <f t="shared" si="26"/>
        <v>0.12130177514792899</v>
      </c>
      <c r="BZ23" s="13">
        <v>148.5</v>
      </c>
      <c r="CA23" s="64">
        <f t="shared" si="27"/>
        <v>0.87869822485207105</v>
      </c>
      <c r="CB23" s="6"/>
      <c r="CC23" s="13"/>
      <c r="CD23" s="13">
        <f t="shared" si="28"/>
        <v>117</v>
      </c>
      <c r="CE23" s="46" t="str">
        <f t="shared" si="12"/>
        <v>+ 225%</v>
      </c>
      <c r="CF23" s="37">
        <f t="shared" si="13"/>
        <v>2.25</v>
      </c>
      <c r="CG23" s="19"/>
      <c r="CH23" s="13"/>
      <c r="CI23" s="13">
        <f t="shared" si="29"/>
        <v>-31.5</v>
      </c>
      <c r="CJ23" s="46" t="str">
        <f t="shared" si="30"/>
        <v>- 61%</v>
      </c>
      <c r="CK23" s="37">
        <f t="shared" si="31"/>
        <v>-0.60576923076923073</v>
      </c>
      <c r="CL23" s="13"/>
    </row>
    <row r="24" spans="3:90" ht="11.45" customHeight="1" x14ac:dyDescent="0.15">
      <c r="E24" s="26"/>
      <c r="F24" s="26"/>
      <c r="G24" s="27" t="s">
        <v>10</v>
      </c>
      <c r="H24" s="27" t="s">
        <v>19</v>
      </c>
      <c r="I24" s="54">
        <v>49</v>
      </c>
      <c r="J24" s="29">
        <v>32</v>
      </c>
      <c r="K24" s="63">
        <f t="shared" si="14"/>
        <v>0.51200000000000001</v>
      </c>
      <c r="L24" s="29">
        <v>30.5</v>
      </c>
      <c r="M24" s="63">
        <f t="shared" si="15"/>
        <v>0.48799999999999999</v>
      </c>
      <c r="N24" s="6"/>
      <c r="O24" s="29"/>
      <c r="P24" s="29">
        <f t="shared" si="16"/>
        <v>13.5</v>
      </c>
      <c r="Q24" s="45" t="str">
        <f t="shared" si="0"/>
        <v>+ 28%</v>
      </c>
      <c r="R24" s="36">
        <f t="shared" si="1"/>
        <v>0.27551020408163263</v>
      </c>
      <c r="S24" s="42"/>
      <c r="T24" s="29"/>
      <c r="U24" s="29">
        <f t="shared" si="17"/>
        <v>-17</v>
      </c>
      <c r="V24" s="45" t="str">
        <f t="shared" si="18"/>
        <v>- 35%</v>
      </c>
      <c r="W24" s="36">
        <f t="shared" si="19"/>
        <v>-0.34693877551020408</v>
      </c>
      <c r="X24" s="29"/>
      <c r="AA24" s="26"/>
      <c r="AB24" s="26"/>
      <c r="AC24" s="27" t="s">
        <v>10</v>
      </c>
      <c r="AD24" s="27" t="s">
        <v>19</v>
      </c>
      <c r="AE24" s="54">
        <v>2.5</v>
      </c>
      <c r="AF24" s="29">
        <v>2.5</v>
      </c>
      <c r="AG24" s="63">
        <f t="shared" si="20"/>
        <v>0.83333333333333337</v>
      </c>
      <c r="AH24" s="29">
        <v>0.5</v>
      </c>
      <c r="AI24" s="63">
        <f t="shared" si="21"/>
        <v>0.16666666666666666</v>
      </c>
      <c r="AJ24" s="6"/>
      <c r="AK24" s="29"/>
      <c r="AL24" s="29">
        <f t="shared" si="22"/>
        <v>0.5</v>
      </c>
      <c r="AM24" s="45" t="str">
        <f t="shared" si="2"/>
        <v>+ 20%</v>
      </c>
      <c r="AN24" s="36">
        <f t="shared" si="3"/>
        <v>0.2</v>
      </c>
      <c r="AO24" s="42"/>
      <c r="AP24" s="29"/>
      <c r="AQ24" s="29">
        <f t="shared" si="4"/>
        <v>0</v>
      </c>
      <c r="AR24" s="45" t="str">
        <f t="shared" si="5"/>
        <v>o</v>
      </c>
      <c r="AS24" s="36">
        <f t="shared" si="6"/>
        <v>0</v>
      </c>
      <c r="AT24" s="29"/>
      <c r="AW24" s="26"/>
      <c r="AX24" s="26"/>
      <c r="AY24" s="27" t="s">
        <v>10</v>
      </c>
      <c r="AZ24" s="27" t="s">
        <v>19</v>
      </c>
      <c r="BA24" s="54">
        <v>20</v>
      </c>
      <c r="BB24" s="29">
        <v>11</v>
      </c>
      <c r="BC24" s="63">
        <f t="shared" si="23"/>
        <v>0.44</v>
      </c>
      <c r="BD24" s="29">
        <v>14</v>
      </c>
      <c r="BE24" s="63">
        <f t="shared" si="24"/>
        <v>0.56000000000000005</v>
      </c>
      <c r="BF24" s="6"/>
      <c r="BG24" s="29"/>
      <c r="BH24" s="29">
        <f t="shared" si="25"/>
        <v>5</v>
      </c>
      <c r="BI24" s="45" t="str">
        <f t="shared" si="7"/>
        <v>+ 25%</v>
      </c>
      <c r="BJ24" s="36">
        <f t="shared" si="8"/>
        <v>0.25</v>
      </c>
      <c r="BK24" s="42"/>
      <c r="BL24" s="29"/>
      <c r="BM24" s="29">
        <f t="shared" si="9"/>
        <v>-9</v>
      </c>
      <c r="BN24" s="45" t="str">
        <f t="shared" si="10"/>
        <v>- 45%</v>
      </c>
      <c r="BO24" s="36">
        <f t="shared" si="11"/>
        <v>-0.45</v>
      </c>
      <c r="BP24" s="29"/>
      <c r="BS24" s="26"/>
      <c r="BT24" s="26"/>
      <c r="BU24" s="27" t="s">
        <v>10</v>
      </c>
      <c r="BV24" s="27" t="s">
        <v>19</v>
      </c>
      <c r="BW24" s="54">
        <v>9.5</v>
      </c>
      <c r="BX24" s="29">
        <v>10.5</v>
      </c>
      <c r="BY24" s="63">
        <f t="shared" si="26"/>
        <v>0.58333333333333337</v>
      </c>
      <c r="BZ24" s="29">
        <v>7.5</v>
      </c>
      <c r="CA24" s="63">
        <f t="shared" si="27"/>
        <v>0.41666666666666669</v>
      </c>
      <c r="CB24" s="6"/>
      <c r="CC24" s="29"/>
      <c r="CD24" s="29">
        <f t="shared" si="28"/>
        <v>8.5</v>
      </c>
      <c r="CE24" s="45" t="str">
        <f t="shared" si="12"/>
        <v>+ 89%</v>
      </c>
      <c r="CF24" s="36">
        <f t="shared" si="13"/>
        <v>0.89473684210526316</v>
      </c>
      <c r="CG24" s="42"/>
      <c r="CH24" s="29"/>
      <c r="CI24" s="29">
        <f t="shared" si="29"/>
        <v>1</v>
      </c>
      <c r="CJ24" s="45" t="str">
        <f t="shared" si="30"/>
        <v>+ 11%</v>
      </c>
      <c r="CK24" s="36">
        <f t="shared" si="31"/>
        <v>0.10526315789473684</v>
      </c>
      <c r="CL24" s="29"/>
    </row>
    <row r="25" spans="3:90" ht="11.45" customHeight="1" x14ac:dyDescent="0.15">
      <c r="E25" s="20"/>
      <c r="F25" s="20"/>
      <c r="G25" s="21" t="s">
        <v>13</v>
      </c>
      <c r="H25" s="21" t="s">
        <v>2</v>
      </c>
      <c r="I25" s="56">
        <v>851.5</v>
      </c>
      <c r="J25" s="23">
        <v>554</v>
      </c>
      <c r="K25" s="66">
        <f t="shared" si="14"/>
        <v>0.48810572687224668</v>
      </c>
      <c r="L25" s="23">
        <v>581</v>
      </c>
      <c r="M25" s="66">
        <f t="shared" si="15"/>
        <v>0.51189427312775326</v>
      </c>
      <c r="N25" s="6"/>
      <c r="O25" s="23"/>
      <c r="P25" s="23">
        <f t="shared" si="16"/>
        <v>283.5</v>
      </c>
      <c r="Q25" s="48" t="str">
        <f t="shared" si="0"/>
        <v>+ 33%</v>
      </c>
      <c r="R25" s="41">
        <f t="shared" si="1"/>
        <v>0.33294186729301234</v>
      </c>
      <c r="S25" s="24"/>
      <c r="T25" s="23"/>
      <c r="U25" s="23">
        <f t="shared" si="17"/>
        <v>-297.5</v>
      </c>
      <c r="V25" s="48" t="str">
        <f t="shared" si="18"/>
        <v>- 35%</v>
      </c>
      <c r="W25" s="41">
        <f t="shared" si="19"/>
        <v>-0.34938344098649443</v>
      </c>
      <c r="X25" s="23"/>
      <c r="AA25" s="20"/>
      <c r="AB25" s="20"/>
      <c r="AC25" s="21" t="s">
        <v>13</v>
      </c>
      <c r="AD25" s="21" t="s">
        <v>2</v>
      </c>
      <c r="AE25" s="56">
        <v>98</v>
      </c>
      <c r="AF25" s="23">
        <v>58</v>
      </c>
      <c r="AG25" s="66">
        <f t="shared" si="20"/>
        <v>0.5</v>
      </c>
      <c r="AH25" s="23">
        <v>58</v>
      </c>
      <c r="AI25" s="66">
        <f t="shared" si="21"/>
        <v>0.5</v>
      </c>
      <c r="AJ25" s="6"/>
      <c r="AK25" s="23"/>
      <c r="AL25" s="23">
        <f t="shared" si="22"/>
        <v>18</v>
      </c>
      <c r="AM25" s="48" t="str">
        <f t="shared" si="2"/>
        <v>+ 18%</v>
      </c>
      <c r="AN25" s="41">
        <f t="shared" si="3"/>
        <v>0.18367346938775511</v>
      </c>
      <c r="AO25" s="24"/>
      <c r="AP25" s="23"/>
      <c r="AQ25" s="23">
        <f t="shared" si="4"/>
        <v>-40</v>
      </c>
      <c r="AR25" s="48" t="str">
        <f t="shared" si="5"/>
        <v>- 41%</v>
      </c>
      <c r="AS25" s="41">
        <f t="shared" si="6"/>
        <v>-0.40816326530612246</v>
      </c>
      <c r="AT25" s="23"/>
      <c r="AW25" s="20"/>
      <c r="AX25" s="20"/>
      <c r="AY25" s="21" t="s">
        <v>13</v>
      </c>
      <c r="AZ25" s="21" t="s">
        <v>2</v>
      </c>
      <c r="BA25" s="56">
        <v>251</v>
      </c>
      <c r="BB25" s="23">
        <v>167.5</v>
      </c>
      <c r="BC25" s="66">
        <f t="shared" si="23"/>
        <v>0.46984572230014027</v>
      </c>
      <c r="BD25" s="23">
        <v>189</v>
      </c>
      <c r="BE25" s="66">
        <f t="shared" si="24"/>
        <v>0.53015427769985979</v>
      </c>
      <c r="BF25" s="6"/>
      <c r="BG25" s="23"/>
      <c r="BH25" s="23">
        <f t="shared" si="25"/>
        <v>105.5</v>
      </c>
      <c r="BI25" s="48" t="str">
        <f t="shared" si="7"/>
        <v>+ 42%</v>
      </c>
      <c r="BJ25" s="41">
        <f t="shared" si="8"/>
        <v>0.42031872509960161</v>
      </c>
      <c r="BK25" s="24"/>
      <c r="BL25" s="23"/>
      <c r="BM25" s="23">
        <f t="shared" si="9"/>
        <v>-83.5</v>
      </c>
      <c r="BN25" s="48" t="str">
        <f t="shared" si="10"/>
        <v>- 33%</v>
      </c>
      <c r="BO25" s="41">
        <f t="shared" si="11"/>
        <v>-0.33266932270916333</v>
      </c>
      <c r="BP25" s="23"/>
      <c r="BS25" s="20"/>
      <c r="BT25" s="20"/>
      <c r="BU25" s="21" t="s">
        <v>13</v>
      </c>
      <c r="BV25" s="21" t="s">
        <v>2</v>
      </c>
      <c r="BW25" s="56">
        <v>238.5</v>
      </c>
      <c r="BX25" s="23">
        <v>176.5</v>
      </c>
      <c r="BY25" s="66">
        <f t="shared" si="26"/>
        <v>0.5214180206794683</v>
      </c>
      <c r="BZ25" s="23">
        <v>162</v>
      </c>
      <c r="CA25" s="66">
        <f t="shared" si="27"/>
        <v>0.47858197932053176</v>
      </c>
      <c r="CB25" s="6"/>
      <c r="CC25" s="23"/>
      <c r="CD25" s="23">
        <f t="shared" si="28"/>
        <v>100</v>
      </c>
      <c r="CE25" s="48" t="str">
        <f t="shared" si="12"/>
        <v>+ 42%</v>
      </c>
      <c r="CF25" s="41">
        <f t="shared" si="13"/>
        <v>0.41928721174004191</v>
      </c>
      <c r="CG25" s="24"/>
      <c r="CH25" s="23"/>
      <c r="CI25" s="23">
        <f t="shared" si="29"/>
        <v>-62</v>
      </c>
      <c r="CJ25" s="48" t="str">
        <f t="shared" si="30"/>
        <v>- 26%</v>
      </c>
      <c r="CK25" s="41">
        <f t="shared" si="31"/>
        <v>-0.25995807127882598</v>
      </c>
      <c r="CL25" s="23"/>
    </row>
    <row r="26" spans="3:90" ht="11.45" customHeight="1" x14ac:dyDescent="0.15">
      <c r="E26" s="26" t="s">
        <v>13</v>
      </c>
      <c r="F26" s="26" t="s">
        <v>2</v>
      </c>
      <c r="G26" s="27" t="s">
        <v>7</v>
      </c>
      <c r="H26" s="27" t="s">
        <v>0</v>
      </c>
      <c r="I26" s="54">
        <v>339</v>
      </c>
      <c r="J26" s="29">
        <v>197.5</v>
      </c>
      <c r="K26" s="63">
        <f t="shared" si="14"/>
        <v>0.39147670961347869</v>
      </c>
      <c r="L26" s="29">
        <v>307</v>
      </c>
      <c r="M26" s="63">
        <f t="shared" si="15"/>
        <v>0.60852329038652131</v>
      </c>
      <c r="N26" s="6"/>
      <c r="O26" s="29"/>
      <c r="P26" s="29">
        <f t="shared" si="16"/>
        <v>165.5</v>
      </c>
      <c r="Q26" s="45" t="str">
        <f t="shared" si="0"/>
        <v>+ 49%</v>
      </c>
      <c r="R26" s="40">
        <f t="shared" si="1"/>
        <v>0.48820058997050148</v>
      </c>
      <c r="S26" s="42"/>
      <c r="T26" s="29"/>
      <c r="U26" s="29">
        <f t="shared" si="17"/>
        <v>-141.5</v>
      </c>
      <c r="V26" s="45" t="str">
        <f t="shared" si="18"/>
        <v>- 42%</v>
      </c>
      <c r="W26" s="40">
        <f t="shared" si="19"/>
        <v>-0.41740412979351033</v>
      </c>
      <c r="X26" s="29"/>
      <c r="AA26" s="26" t="s">
        <v>13</v>
      </c>
      <c r="AB26" s="26" t="s">
        <v>2</v>
      </c>
      <c r="AC26" s="27" t="s">
        <v>7</v>
      </c>
      <c r="AD26" s="27" t="s">
        <v>0</v>
      </c>
      <c r="AE26" s="54">
        <v>53.5</v>
      </c>
      <c r="AF26" s="29">
        <v>33.5</v>
      </c>
      <c r="AG26" s="63">
        <f t="shared" si="20"/>
        <v>0.40606060606060607</v>
      </c>
      <c r="AH26" s="29">
        <v>49</v>
      </c>
      <c r="AI26" s="63">
        <f t="shared" si="21"/>
        <v>0.59393939393939399</v>
      </c>
      <c r="AJ26" s="6"/>
      <c r="AK26" s="29"/>
      <c r="AL26" s="29">
        <f t="shared" si="22"/>
        <v>29</v>
      </c>
      <c r="AM26" s="45" t="str">
        <f t="shared" si="2"/>
        <v>+ 54%</v>
      </c>
      <c r="AN26" s="40">
        <f t="shared" si="3"/>
        <v>0.54205607476635509</v>
      </c>
      <c r="AO26" s="42"/>
      <c r="AP26" s="29"/>
      <c r="AQ26" s="29">
        <f t="shared" si="4"/>
        <v>-20</v>
      </c>
      <c r="AR26" s="45" t="str">
        <f t="shared" si="5"/>
        <v>- 37%</v>
      </c>
      <c r="AS26" s="40">
        <f t="shared" si="6"/>
        <v>-0.37383177570093457</v>
      </c>
      <c r="AT26" s="29"/>
      <c r="AW26" s="26" t="s">
        <v>13</v>
      </c>
      <c r="AX26" s="26" t="s">
        <v>2</v>
      </c>
      <c r="AY26" s="27" t="s">
        <v>7</v>
      </c>
      <c r="AZ26" s="27" t="s">
        <v>0</v>
      </c>
      <c r="BA26" s="54">
        <v>100.5</v>
      </c>
      <c r="BB26" s="29">
        <v>43.5</v>
      </c>
      <c r="BC26" s="63">
        <f t="shared" si="23"/>
        <v>0.34661354581673309</v>
      </c>
      <c r="BD26" s="29">
        <v>82</v>
      </c>
      <c r="BE26" s="63">
        <f t="shared" si="24"/>
        <v>0.65338645418326691</v>
      </c>
      <c r="BF26" s="6"/>
      <c r="BG26" s="29"/>
      <c r="BH26" s="29">
        <f t="shared" si="25"/>
        <v>25</v>
      </c>
      <c r="BI26" s="45" t="str">
        <f t="shared" si="7"/>
        <v>+ 25%</v>
      </c>
      <c r="BJ26" s="40">
        <f t="shared" si="8"/>
        <v>0.24875621890547264</v>
      </c>
      <c r="BK26" s="42"/>
      <c r="BL26" s="29"/>
      <c r="BM26" s="29">
        <f t="shared" si="9"/>
        <v>-57</v>
      </c>
      <c r="BN26" s="45" t="str">
        <f t="shared" si="10"/>
        <v>- 57%</v>
      </c>
      <c r="BO26" s="40">
        <f t="shared" si="11"/>
        <v>-0.56716417910447758</v>
      </c>
      <c r="BP26" s="29"/>
      <c r="BS26" s="26" t="s">
        <v>13</v>
      </c>
      <c r="BT26" s="26" t="s">
        <v>2</v>
      </c>
      <c r="BU26" s="27" t="s">
        <v>7</v>
      </c>
      <c r="BV26" s="27" t="s">
        <v>0</v>
      </c>
      <c r="BW26" s="54">
        <v>82.5</v>
      </c>
      <c r="BX26" s="29">
        <v>59.5</v>
      </c>
      <c r="BY26" s="63">
        <f t="shared" si="26"/>
        <v>0.43430656934306572</v>
      </c>
      <c r="BZ26" s="29">
        <v>77.5</v>
      </c>
      <c r="CA26" s="63">
        <f t="shared" si="27"/>
        <v>0.56569343065693434</v>
      </c>
      <c r="CB26" s="6"/>
      <c r="CC26" s="29"/>
      <c r="CD26" s="29">
        <f t="shared" si="28"/>
        <v>54.5</v>
      </c>
      <c r="CE26" s="45" t="str">
        <f t="shared" si="12"/>
        <v>+ 66%</v>
      </c>
      <c r="CF26" s="40">
        <f t="shared" si="13"/>
        <v>0.66060606060606064</v>
      </c>
      <c r="CG26" s="42"/>
      <c r="CH26" s="29"/>
      <c r="CI26" s="29">
        <f t="shared" si="29"/>
        <v>-23</v>
      </c>
      <c r="CJ26" s="45" t="str">
        <f t="shared" si="30"/>
        <v>- 28%</v>
      </c>
      <c r="CK26" s="40">
        <f t="shared" si="31"/>
        <v>-0.27878787878787881</v>
      </c>
      <c r="CL26" s="29"/>
    </row>
    <row r="27" spans="3:90" ht="11.45" customHeight="1" x14ac:dyDescent="0.15">
      <c r="E27" s="17"/>
      <c r="F27" s="17"/>
      <c r="G27" s="16" t="s">
        <v>11</v>
      </c>
      <c r="H27" s="16" t="s">
        <v>20</v>
      </c>
      <c r="I27" s="53">
        <v>474.5</v>
      </c>
      <c r="J27" s="13">
        <v>487</v>
      </c>
      <c r="K27" s="64">
        <f t="shared" si="14"/>
        <v>0.87906137184115518</v>
      </c>
      <c r="L27" s="13">
        <v>67</v>
      </c>
      <c r="M27" s="64">
        <f t="shared" si="15"/>
        <v>0.12093862815884476</v>
      </c>
      <c r="N27" s="6"/>
      <c r="O27" s="13"/>
      <c r="P27" s="13">
        <f t="shared" si="16"/>
        <v>79.5</v>
      </c>
      <c r="Q27" s="46" t="str">
        <f t="shared" si="0"/>
        <v>+ 17%</v>
      </c>
      <c r="R27" s="37">
        <f t="shared" si="1"/>
        <v>0.16754478398314016</v>
      </c>
      <c r="S27" s="19"/>
      <c r="T27" s="13"/>
      <c r="U27" s="13">
        <f t="shared" si="17"/>
        <v>12.5</v>
      </c>
      <c r="V27" s="46" t="str">
        <f t="shared" si="18"/>
        <v>+ 3%</v>
      </c>
      <c r="W27" s="37">
        <f t="shared" si="19"/>
        <v>2.6343519494204427E-2</v>
      </c>
      <c r="X27" s="13"/>
      <c r="AA27" s="17"/>
      <c r="AB27" s="17"/>
      <c r="AC27" s="16" t="s">
        <v>11</v>
      </c>
      <c r="AD27" s="16" t="s">
        <v>20</v>
      </c>
      <c r="AE27" s="53">
        <v>79.5</v>
      </c>
      <c r="AF27" s="13">
        <v>58.5</v>
      </c>
      <c r="AG27" s="64">
        <f t="shared" si="20"/>
        <v>0.89312977099236646</v>
      </c>
      <c r="AH27" s="13">
        <v>7</v>
      </c>
      <c r="AI27" s="64">
        <f t="shared" si="21"/>
        <v>0.10687022900763359</v>
      </c>
      <c r="AJ27" s="6"/>
      <c r="AK27" s="13"/>
      <c r="AL27" s="13">
        <f t="shared" si="22"/>
        <v>-14</v>
      </c>
      <c r="AM27" s="46" t="str">
        <f t="shared" si="2"/>
        <v>- 18%</v>
      </c>
      <c r="AN27" s="37">
        <f t="shared" si="3"/>
        <v>-0.1761006289308176</v>
      </c>
      <c r="AO27" s="19"/>
      <c r="AP27" s="13"/>
      <c r="AQ27" s="13">
        <f t="shared" si="4"/>
        <v>-21</v>
      </c>
      <c r="AR27" s="46" t="str">
        <f t="shared" si="5"/>
        <v>- 26%</v>
      </c>
      <c r="AS27" s="37">
        <f t="shared" si="6"/>
        <v>-0.26415094339622641</v>
      </c>
      <c r="AT27" s="13"/>
      <c r="AW27" s="17"/>
      <c r="AX27" s="17"/>
      <c r="AY27" s="16" t="s">
        <v>11</v>
      </c>
      <c r="AZ27" s="16" t="s">
        <v>20</v>
      </c>
      <c r="BA27" s="53">
        <v>107</v>
      </c>
      <c r="BB27" s="13">
        <v>143.5</v>
      </c>
      <c r="BC27" s="64">
        <f t="shared" si="23"/>
        <v>0.86706948640483383</v>
      </c>
      <c r="BD27" s="13">
        <v>22</v>
      </c>
      <c r="BE27" s="64">
        <f t="shared" si="24"/>
        <v>0.13293051359516617</v>
      </c>
      <c r="BF27" s="6"/>
      <c r="BG27" s="13"/>
      <c r="BH27" s="13">
        <f t="shared" si="25"/>
        <v>58.5</v>
      </c>
      <c r="BI27" s="46" t="str">
        <f t="shared" si="7"/>
        <v>+ 55%</v>
      </c>
      <c r="BJ27" s="37">
        <f t="shared" si="8"/>
        <v>0.54672897196261683</v>
      </c>
      <c r="BK27" s="19"/>
      <c r="BL27" s="13"/>
      <c r="BM27" s="13">
        <f t="shared" si="9"/>
        <v>36.5</v>
      </c>
      <c r="BN27" s="46" t="str">
        <f t="shared" si="10"/>
        <v>+ 34%</v>
      </c>
      <c r="BO27" s="37">
        <f t="shared" si="11"/>
        <v>0.34112149532710279</v>
      </c>
      <c r="BP27" s="13"/>
      <c r="BS27" s="17"/>
      <c r="BT27" s="17"/>
      <c r="BU27" s="16" t="s">
        <v>11</v>
      </c>
      <c r="BV27" s="16" t="s">
        <v>20</v>
      </c>
      <c r="BW27" s="53">
        <v>117</v>
      </c>
      <c r="BX27" s="13">
        <v>126.5</v>
      </c>
      <c r="BY27" s="64">
        <f t="shared" si="26"/>
        <v>0.8971631205673759</v>
      </c>
      <c r="BZ27" s="13">
        <v>14.5</v>
      </c>
      <c r="CA27" s="64">
        <f t="shared" si="27"/>
        <v>0.10283687943262411</v>
      </c>
      <c r="CB27" s="6"/>
      <c r="CC27" s="13"/>
      <c r="CD27" s="13">
        <f t="shared" si="28"/>
        <v>24</v>
      </c>
      <c r="CE27" s="46" t="str">
        <f t="shared" si="12"/>
        <v>+ 21%</v>
      </c>
      <c r="CF27" s="37">
        <f t="shared" si="13"/>
        <v>0.20512820512820512</v>
      </c>
      <c r="CG27" s="19"/>
      <c r="CH27" s="13"/>
      <c r="CI27" s="13">
        <f t="shared" si="29"/>
        <v>9.5</v>
      </c>
      <c r="CJ27" s="46" t="str">
        <f t="shared" si="30"/>
        <v>+ 8%</v>
      </c>
      <c r="CK27" s="37">
        <f t="shared" si="31"/>
        <v>8.11965811965812E-2</v>
      </c>
      <c r="CL27" s="13"/>
    </row>
    <row r="28" spans="3:90" ht="11.45" customHeight="1" x14ac:dyDescent="0.15">
      <c r="E28" s="31"/>
      <c r="F28" s="31"/>
      <c r="G28" s="32" t="s">
        <v>12</v>
      </c>
      <c r="H28" s="32" t="s">
        <v>21</v>
      </c>
      <c r="I28" s="55">
        <v>791.5</v>
      </c>
      <c r="J28" s="34">
        <v>580</v>
      </c>
      <c r="K28" s="65">
        <f t="shared" si="14"/>
        <v>0.50655021834061131</v>
      </c>
      <c r="L28" s="34">
        <v>565</v>
      </c>
      <c r="M28" s="65">
        <f t="shared" si="15"/>
        <v>0.49344978165938863</v>
      </c>
      <c r="N28" s="6"/>
      <c r="O28" s="34"/>
      <c r="P28" s="34">
        <f t="shared" si="16"/>
        <v>353.5</v>
      </c>
      <c r="Q28" s="47" t="str">
        <f t="shared" si="0"/>
        <v>+ 45%</v>
      </c>
      <c r="R28" s="38">
        <f t="shared" si="1"/>
        <v>0.44662034112444726</v>
      </c>
      <c r="S28" s="43"/>
      <c r="T28" s="34"/>
      <c r="U28" s="34">
        <f t="shared" si="17"/>
        <v>-211.5</v>
      </c>
      <c r="V28" s="47" t="str">
        <f t="shared" si="18"/>
        <v>- 27%</v>
      </c>
      <c r="W28" s="38">
        <f t="shared" si="19"/>
        <v>-0.26721415034744156</v>
      </c>
      <c r="X28" s="34"/>
      <c r="AA28" s="31"/>
      <c r="AB28" s="31"/>
      <c r="AC28" s="32" t="s">
        <v>12</v>
      </c>
      <c r="AD28" s="32" t="s">
        <v>21</v>
      </c>
      <c r="AE28" s="55">
        <v>115</v>
      </c>
      <c r="AF28" s="34">
        <v>66</v>
      </c>
      <c r="AG28" s="65">
        <f t="shared" si="20"/>
        <v>0.45833333333333331</v>
      </c>
      <c r="AH28" s="34">
        <v>78</v>
      </c>
      <c r="AI28" s="65">
        <f t="shared" si="21"/>
        <v>0.54166666666666663</v>
      </c>
      <c r="AJ28" s="6"/>
      <c r="AK28" s="34"/>
      <c r="AL28" s="34">
        <f t="shared" si="22"/>
        <v>29</v>
      </c>
      <c r="AM28" s="47" t="str">
        <f t="shared" si="2"/>
        <v>+ 25%</v>
      </c>
      <c r="AN28" s="38">
        <f t="shared" si="3"/>
        <v>0.25217391304347825</v>
      </c>
      <c r="AO28" s="43"/>
      <c r="AP28" s="34"/>
      <c r="AQ28" s="34">
        <f t="shared" si="4"/>
        <v>-49</v>
      </c>
      <c r="AR28" s="47" t="str">
        <f t="shared" si="5"/>
        <v>- 43%</v>
      </c>
      <c r="AS28" s="38">
        <f t="shared" si="6"/>
        <v>-0.42608695652173911</v>
      </c>
      <c r="AT28" s="34"/>
      <c r="AW28" s="31"/>
      <c r="AX28" s="31"/>
      <c r="AY28" s="32" t="s">
        <v>12</v>
      </c>
      <c r="AZ28" s="32" t="s">
        <v>21</v>
      </c>
      <c r="BA28" s="55">
        <v>239.5</v>
      </c>
      <c r="BB28" s="34">
        <v>188.5</v>
      </c>
      <c r="BC28" s="65">
        <f t="shared" si="23"/>
        <v>0.53857142857142859</v>
      </c>
      <c r="BD28" s="34">
        <v>161.5</v>
      </c>
      <c r="BE28" s="65">
        <f t="shared" si="24"/>
        <v>0.46142857142857141</v>
      </c>
      <c r="BF28" s="6"/>
      <c r="BG28" s="34"/>
      <c r="BH28" s="34">
        <f t="shared" si="25"/>
        <v>110.5</v>
      </c>
      <c r="BI28" s="47" t="str">
        <f t="shared" si="7"/>
        <v>+ 46%</v>
      </c>
      <c r="BJ28" s="38">
        <f t="shared" si="8"/>
        <v>0.4613778705636743</v>
      </c>
      <c r="BK28" s="43"/>
      <c r="BL28" s="34"/>
      <c r="BM28" s="34">
        <f t="shared" si="9"/>
        <v>-51</v>
      </c>
      <c r="BN28" s="47" t="str">
        <f t="shared" si="10"/>
        <v>- 21%</v>
      </c>
      <c r="BO28" s="38">
        <f t="shared" si="11"/>
        <v>-0.21294363256784968</v>
      </c>
      <c r="BP28" s="34"/>
      <c r="BS28" s="31"/>
      <c r="BT28" s="31"/>
      <c r="BU28" s="32" t="s">
        <v>12</v>
      </c>
      <c r="BV28" s="32" t="s">
        <v>21</v>
      </c>
      <c r="BW28" s="55">
        <v>189.5</v>
      </c>
      <c r="BX28" s="34">
        <v>159.5</v>
      </c>
      <c r="BY28" s="65">
        <f t="shared" si="26"/>
        <v>0.51039999999999996</v>
      </c>
      <c r="BZ28" s="34">
        <v>153</v>
      </c>
      <c r="CA28" s="65">
        <f t="shared" si="27"/>
        <v>0.48959999999999998</v>
      </c>
      <c r="CB28" s="6"/>
      <c r="CC28" s="34"/>
      <c r="CD28" s="34">
        <f t="shared" si="28"/>
        <v>123</v>
      </c>
      <c r="CE28" s="47" t="str">
        <f t="shared" si="12"/>
        <v>+ 65%</v>
      </c>
      <c r="CF28" s="38">
        <f t="shared" si="13"/>
        <v>0.64907651715039583</v>
      </c>
      <c r="CG28" s="43"/>
      <c r="CH28" s="34"/>
      <c r="CI28" s="34">
        <f t="shared" si="29"/>
        <v>-30</v>
      </c>
      <c r="CJ28" s="47" t="str">
        <f t="shared" si="30"/>
        <v>- 16%</v>
      </c>
      <c r="CK28" s="38">
        <f t="shared" si="31"/>
        <v>-0.15831134564643801</v>
      </c>
      <c r="CL28" s="34"/>
    </row>
    <row r="29" spans="3:90" ht="12" customHeight="1" x14ac:dyDescent="0.15">
      <c r="K29" s="67"/>
      <c r="M29" s="67"/>
      <c r="N29" s="6"/>
      <c r="O29" s="7"/>
      <c r="P29" s="7"/>
      <c r="Q29" s="7"/>
      <c r="R29" s="7"/>
      <c r="S29" s="7"/>
      <c r="T29" s="68"/>
      <c r="AG29" s="67"/>
      <c r="AI29" s="67"/>
      <c r="AJ29" s="6"/>
      <c r="AK29" s="7"/>
      <c r="AL29" s="7"/>
      <c r="AM29" s="7"/>
      <c r="AN29" s="7"/>
      <c r="AO29" s="7"/>
      <c r="AP29" s="68"/>
      <c r="BC29" s="67"/>
      <c r="BE29" s="67"/>
      <c r="BF29" s="6"/>
      <c r="BG29" s="7"/>
      <c r="BH29" s="7"/>
      <c r="BI29" s="7"/>
      <c r="BJ29" s="7"/>
      <c r="BK29" s="7"/>
      <c r="BL29" s="68"/>
      <c r="BY29" s="67"/>
      <c r="CA29" s="67"/>
      <c r="CB29" s="6"/>
      <c r="CC29" s="7"/>
      <c r="CD29" s="7"/>
      <c r="CE29" s="7"/>
      <c r="CF29" s="7"/>
      <c r="CG29" s="7"/>
      <c r="CH29" s="68"/>
    </row>
    <row r="30" spans="3:90" ht="12" customHeight="1" x14ac:dyDescent="0.15">
      <c r="E30" s="57" t="s">
        <v>55</v>
      </c>
      <c r="F30" s="57"/>
      <c r="G30" s="58"/>
      <c r="H30" s="58"/>
      <c r="I30" s="18">
        <f>SUM(I7:I28)</f>
        <v>8363.5</v>
      </c>
      <c r="J30" s="18">
        <f>SUM(J7:J28)</f>
        <v>3719.5</v>
      </c>
      <c r="K30" s="62">
        <f t="shared" si="14"/>
        <v>0.24995799872316118</v>
      </c>
      <c r="L30" s="12">
        <f>SUM(L7:L28)</f>
        <v>11161</v>
      </c>
      <c r="M30" s="62">
        <f t="shared" si="15"/>
        <v>0.75004200127683884</v>
      </c>
      <c r="N30" s="6"/>
      <c r="O30" s="12"/>
      <c r="P30" s="12">
        <f t="shared" si="16"/>
        <v>6517</v>
      </c>
      <c r="Q30" s="44" t="str">
        <f>IF(ROUND((SUM(J30,L30)/I30)*100,0)&gt;100,"+ "&amp;ROUND((SUM(J30,L30)/I30)*100,0)-100&amp;"%",IF(ROUND((SUM(J30,L30)/I30)*100,0)&lt;100,"- "&amp;100-ROUND((SUM(J30,L30)/I30)*100,0)&amp;"%","o"))</f>
        <v>+ 78%</v>
      </c>
      <c r="R30" s="89">
        <f>P30/I30</f>
        <v>0.7792192264004304</v>
      </c>
      <c r="S30" s="59"/>
      <c r="T30" s="12"/>
      <c r="U30" s="12">
        <f>J30-I30</f>
        <v>-4644</v>
      </c>
      <c r="V30" s="44" t="str">
        <f t="shared" ref="V30:V31" si="32">IF(ROUND((J30/I30)*100,0)&gt;100,"+ "&amp;ROUND((J30/I30)*100,0)-100&amp;"%",IF(ROUND((J30/I30)*100,0)&lt;100,"- "&amp;100-ROUND((J30/I30)*100,0)&amp;"%","o"))</f>
        <v>- 56%</v>
      </c>
      <c r="W30" s="89">
        <f t="shared" ref="W30:W31" si="33">U30/I30</f>
        <v>-0.55526992287917742</v>
      </c>
      <c r="X30" s="12"/>
      <c r="AA30" s="57" t="s">
        <v>55</v>
      </c>
      <c r="AB30" s="57"/>
      <c r="AC30" s="58"/>
      <c r="AD30" s="58"/>
      <c r="AE30" s="18">
        <f>SUM(AE7:AE28)</f>
        <v>1222.5</v>
      </c>
      <c r="AF30" s="18">
        <f>SUM(AF7:AF28)</f>
        <v>434.5</v>
      </c>
      <c r="AG30" s="62">
        <f t="shared" si="20"/>
        <v>0.21340864440078586</v>
      </c>
      <c r="AH30" s="12">
        <f>SUM(AH7:AH28)</f>
        <v>1601.5</v>
      </c>
      <c r="AI30" s="62">
        <f t="shared" si="21"/>
        <v>0.78659135559921411</v>
      </c>
      <c r="AJ30" s="6"/>
      <c r="AK30" s="12"/>
      <c r="AL30" s="12">
        <f t="shared" ref="AL30" si="34">SUM(AF30,AH30)-AE30</f>
        <v>813.5</v>
      </c>
      <c r="AM30" s="44" t="str">
        <f>IF(ROUND((SUM(AF30,AH30)/AE30)*100,0)&gt;100,"+ "&amp;ROUND((SUM(AF30,AH30)/AE30)*100,0)-100&amp;"%",IF(ROUND((SUM(AF30,AH30)/AE30)*100,0)&lt;100,"- "&amp;100-ROUND((SUM(AF30,AH30)/AE30)*100,0)&amp;"%","o"))</f>
        <v>+ 67%</v>
      </c>
      <c r="AN30" s="89">
        <f>AL30/AE30</f>
        <v>0.66543967280163596</v>
      </c>
      <c r="AO30" s="59"/>
      <c r="AP30" s="12"/>
      <c r="AQ30" s="12">
        <f>AF30-AE30</f>
        <v>-788</v>
      </c>
      <c r="AR30" s="44" t="str">
        <f>IF(ROUND((AF30/AE30)*100,0)&gt;100,"+ "&amp;ROUND((AF30/AE30)*100,0)-100&amp;"%",IF(ROUND((AF30/AE30)*100,0)&lt;100,"- "&amp;100-ROUND((AF30/AE30)*100,0)&amp;"%","o"))</f>
        <v>- 64%</v>
      </c>
      <c r="AS30" s="89">
        <f>AQ30/AE30</f>
        <v>-0.6445807770961145</v>
      </c>
      <c r="AT30" s="12"/>
      <c r="AW30" s="57" t="s">
        <v>55</v>
      </c>
      <c r="AX30" s="57"/>
      <c r="AY30" s="58"/>
      <c r="AZ30" s="58"/>
      <c r="BA30" s="18">
        <f>SUM(BA7:BA28)</f>
        <v>2310.5</v>
      </c>
      <c r="BB30" s="18">
        <f>SUM(BB7:BB28)</f>
        <v>1123</v>
      </c>
      <c r="BC30" s="62">
        <f t="shared" si="23"/>
        <v>0.25789413250660237</v>
      </c>
      <c r="BD30" s="12">
        <f>SUM(BD7:BD28)</f>
        <v>3231.5</v>
      </c>
      <c r="BE30" s="62">
        <f t="shared" si="24"/>
        <v>0.74210586749339769</v>
      </c>
      <c r="BF30" s="6"/>
      <c r="BG30" s="12"/>
      <c r="BH30" s="12">
        <f t="shared" ref="BH30" si="35">SUM(BB30,BD30)-BA30</f>
        <v>2044</v>
      </c>
      <c r="BI30" s="44" t="str">
        <f>IF(ROUND((SUM(BB30,BD30)/BA30)*100,0)&gt;100,"+ "&amp;ROUND((SUM(BB30,BD30)/BA30)*100,0)-100&amp;"%",IF(ROUND((SUM(BB30,BD30)/BA30)*100,0)&lt;100,"- "&amp;100-ROUND((SUM(BB30,BD30)/BA30)*100,0)&amp;"%","o"))</f>
        <v>+ 88%</v>
      </c>
      <c r="BJ30" s="89">
        <f>BH30/BA30</f>
        <v>0.88465700064921016</v>
      </c>
      <c r="BK30" s="59"/>
      <c r="BL30" s="12"/>
      <c r="BM30" s="12">
        <f>BB30-BA30</f>
        <v>-1187.5</v>
      </c>
      <c r="BN30" s="44" t="str">
        <f>IF(ROUND((BB30/BA30)*100,0)&gt;100,"+ "&amp;ROUND((BB30/BA30)*100,0)-100&amp;"%",IF(ROUND((BB30/BA30)*100,0)&lt;100,"- "&amp;100-ROUND((BB30/BA30)*100,0)&amp;"%","o"))</f>
        <v>- 51%</v>
      </c>
      <c r="BO30" s="89">
        <f>BM30/BA30</f>
        <v>-0.51395801774507688</v>
      </c>
      <c r="BP30" s="12"/>
      <c r="BS30" s="57" t="s">
        <v>55</v>
      </c>
      <c r="BT30" s="57"/>
      <c r="BU30" s="58"/>
      <c r="BV30" s="58"/>
      <c r="BW30" s="18">
        <f>SUM(BW7:BW28)</f>
        <v>2177</v>
      </c>
      <c r="BX30" s="18">
        <f>SUM(BX7:BX28)</f>
        <v>1088</v>
      </c>
      <c r="BY30" s="62">
        <f t="shared" si="26"/>
        <v>0.27074779146447681</v>
      </c>
      <c r="BZ30" s="12">
        <f>SUM(BZ7:BZ28)</f>
        <v>2930.5</v>
      </c>
      <c r="CA30" s="62">
        <f t="shared" si="27"/>
        <v>0.72925220853552319</v>
      </c>
      <c r="CB30" s="6"/>
      <c r="CC30" s="12"/>
      <c r="CD30" s="12">
        <f t="shared" ref="CD30" si="36">SUM(BX30,BZ30)-BW30</f>
        <v>1841.5</v>
      </c>
      <c r="CE30" s="44" t="str">
        <f>IF(ROUND((SUM(BX30,BZ30)/BW30)*100,0)&gt;100,"+ "&amp;ROUND((SUM(BX30,BZ30)/BW30)*100,0)-100&amp;"%",IF(ROUND((SUM(BX30,BZ30)/BW30)*100,0)&lt;100,"- "&amp;100-ROUND((SUM(BX30,BZ30)/BW30)*100,0)&amp;"%","o"))</f>
        <v>+ 85%</v>
      </c>
      <c r="CF30" s="89">
        <f>CD30/BW30</f>
        <v>0.8458888378502526</v>
      </c>
      <c r="CG30" s="59"/>
      <c r="CH30" s="12"/>
      <c r="CI30" s="12">
        <f t="shared" ref="CI30" si="37">BX30-BW30</f>
        <v>-1089</v>
      </c>
      <c r="CJ30" s="44" t="str">
        <f t="shared" ref="CJ30:CJ31" si="38">IF(ROUND((BX30/BW30)*100,0)&gt;100,"+ "&amp;ROUND((BX30/BW30)*100,0)-100&amp;"%",IF(ROUND((BX30/BW30)*100,0)&lt;100,"- "&amp;100-ROUND((BX30/BW30)*100,0)&amp;"%","o"))</f>
        <v>- 50%</v>
      </c>
      <c r="CK30" s="89">
        <f t="shared" ref="CK30:CK31" si="39">CI30/BW30</f>
        <v>-0.50022967386311434</v>
      </c>
      <c r="CL30" s="12"/>
    </row>
    <row r="31" spans="3:90" ht="12" customHeight="1" x14ac:dyDescent="0.15">
      <c r="E31" s="20" t="s">
        <v>61</v>
      </c>
      <c r="F31" s="20"/>
      <c r="G31" s="21"/>
      <c r="H31" s="21"/>
      <c r="I31" s="22">
        <f>SUM(I7:I9,I11:I13,I14:I16,I17:I18,I19:I20,I22:I24)</f>
        <v>5264.5</v>
      </c>
      <c r="J31" s="22">
        <f>SUM(J7:J9,J11:J13,J14:J16,J17:J18,J19:J20,J22:J24)</f>
        <v>1276</v>
      </c>
      <c r="K31" s="66">
        <f>J31/SUM(J31,L31)</f>
        <v>0.12129854080517134</v>
      </c>
      <c r="L31" s="23">
        <f>SUM(L7:L9,L11:L13,L14:L16,L17:L18,L19:L20,L22:L24)</f>
        <v>9243.5</v>
      </c>
      <c r="M31" s="66">
        <f>L31/SUM(J31,L31)</f>
        <v>0.87870145919482867</v>
      </c>
      <c r="N31" s="6"/>
      <c r="O31" s="23"/>
      <c r="P31" s="23">
        <f>SUM(J31,L31)-I31</f>
        <v>5255</v>
      </c>
      <c r="Q31" s="48" t="str">
        <f>IF(ROUND((SUM(J31,L31)/I31)*100,0)&gt;100,"+ "&amp;ROUND((SUM(J31,L31)/I31)*100,0)-100&amp;"%",IF(ROUND((SUM(J31,L31)/I31)*100,0)&lt;100,"- "&amp;100-ROUND((SUM(J31,L31)/I31)*100,0)&amp;"%","o"))</f>
        <v>+ 100%</v>
      </c>
      <c r="R31" s="41">
        <f>P31/I31</f>
        <v>0.99819546015765981</v>
      </c>
      <c r="S31" s="24"/>
      <c r="T31" s="23"/>
      <c r="U31" s="23">
        <f>J31-I31</f>
        <v>-3988.5</v>
      </c>
      <c r="V31" s="48" t="str">
        <f t="shared" si="32"/>
        <v>- 76%</v>
      </c>
      <c r="W31" s="41">
        <f t="shared" si="33"/>
        <v>-0.75762180643935795</v>
      </c>
      <c r="X31" s="23"/>
      <c r="AA31" s="20" t="s">
        <v>61</v>
      </c>
      <c r="AB31" s="20"/>
      <c r="AC31" s="21"/>
      <c r="AD31" s="21"/>
      <c r="AE31" s="22">
        <f>SUM(AE7:AE9,AE11:AE13,AE14:AE16,AE17:AE18,AE19:AE20,AE22:AE24)</f>
        <v>817.5</v>
      </c>
      <c r="AF31" s="22">
        <f>SUM(AF7:AF9,AF11:AF13,AF14:AF16,AF17:AF18,AF19:AF20,AF22:AF24)</f>
        <v>155.5</v>
      </c>
      <c r="AG31" s="66">
        <f>AF31/SUM(AF31,AH31)</f>
        <v>0.10226899046366326</v>
      </c>
      <c r="AH31" s="23">
        <f>SUM(AH7:AH9,AH11:AH13,AH14:AH16,AH17:AH18,AH19:AH20,AH22:AH24)</f>
        <v>1365</v>
      </c>
      <c r="AI31" s="66">
        <f>AH31/SUM(AF31,AH31)</f>
        <v>0.89773100953633678</v>
      </c>
      <c r="AJ31" s="6"/>
      <c r="AK31" s="23"/>
      <c r="AL31" s="23">
        <f>SUM(AF31,AH31)-AE31</f>
        <v>703</v>
      </c>
      <c r="AM31" s="48" t="str">
        <f>IF(ROUND((SUM(AF31,AH31)/AE31)*100,0)&gt;100,"+ "&amp;ROUND((SUM(AF31,AH31)/AE31)*100,0)-100&amp;"%",IF(ROUND((SUM(AF31,AH31)/AE31)*100,0)&lt;100,"- "&amp;100-ROUND((SUM(AF31,AH31)/AE31)*100,0)&amp;"%","o"))</f>
        <v>+ 86%</v>
      </c>
      <c r="AN31" s="41">
        <f>AL31/AE31</f>
        <v>0.85993883792048931</v>
      </c>
      <c r="AO31" s="24"/>
      <c r="AP31" s="23"/>
      <c r="AQ31" s="23">
        <f>AF31-AE31</f>
        <v>-662</v>
      </c>
      <c r="AR31" s="48" t="str">
        <f t="shared" ref="AR31" si="40">IF(ROUND((AF31/AE31)*100,0)&gt;100,"+ "&amp;ROUND((AF31/AE31)*100,0)-100&amp;"%",IF(ROUND((AF31/AE31)*100,0)&lt;100,"- "&amp;100-ROUND((AF31/AE31)*100,0)&amp;"%","o"))</f>
        <v>- 81%</v>
      </c>
      <c r="AS31" s="41">
        <f t="shared" ref="AS31" si="41">AQ31/AE31</f>
        <v>-0.80978593272171251</v>
      </c>
      <c r="AT31" s="23"/>
      <c r="AW31" s="20" t="s">
        <v>61</v>
      </c>
      <c r="AX31" s="20"/>
      <c r="AY31" s="21"/>
      <c r="AZ31" s="21"/>
      <c r="BA31" s="22">
        <f>SUM(BA7:BA9,BA11:BA13,BA14:BA16,BA17:BA18,BA19:BA20,BA22:BA24)</f>
        <v>1430.5</v>
      </c>
      <c r="BB31" s="22">
        <f>SUM(BB7:BB9,BB11:BB13,BB14:BB16,BB17:BB18,BB19:BB20,BB22:BB24)</f>
        <v>374.5</v>
      </c>
      <c r="BC31" s="66">
        <f>BB31/SUM(BB31,BD31)</f>
        <v>0.12351583113456464</v>
      </c>
      <c r="BD31" s="23">
        <f>SUM(BD7:BD9,BD11:BD13,BD14:BD16,BD17:BD18,BD19:BD20,BD22:BD24)</f>
        <v>2657.5</v>
      </c>
      <c r="BE31" s="66">
        <f>BD31/SUM(BB31,BD31)</f>
        <v>0.87648416886543534</v>
      </c>
      <c r="BF31" s="6"/>
      <c r="BG31" s="23"/>
      <c r="BH31" s="23">
        <f>SUM(BB31,BD31)-BA31</f>
        <v>1601.5</v>
      </c>
      <c r="BI31" s="48" t="str">
        <f>IF(ROUND((SUM(BB31,BD31)/BA31)*100,0)&gt;100,"+ "&amp;ROUND((SUM(BB31,BD31)/BA31)*100,0)-100&amp;"%",IF(ROUND((SUM(BB31,BD31)/BA31)*100,0)&lt;100,"- "&amp;100-ROUND((SUM(BB31,BD31)/BA31)*100,0)&amp;"%","o"))</f>
        <v>+ 112%</v>
      </c>
      <c r="BJ31" s="41">
        <f>BH31/BA31</f>
        <v>1.1195386228591402</v>
      </c>
      <c r="BK31" s="24"/>
      <c r="BL31" s="23"/>
      <c r="BM31" s="23">
        <f>BB31-BA31</f>
        <v>-1056</v>
      </c>
      <c r="BN31" s="48" t="str">
        <f t="shared" ref="BN31" si="42">IF(ROUND((BB31/BA31)*100,0)&gt;100,"+ "&amp;ROUND((BB31/BA31)*100,0)-100&amp;"%",IF(ROUND((BB31/BA31)*100,0)&lt;100,"- "&amp;100-ROUND((BB31/BA31)*100,0)&amp;"%","o"))</f>
        <v>- 74%</v>
      </c>
      <c r="BO31" s="41">
        <f t="shared" ref="BO31" si="43">BM31/BA31</f>
        <v>-0.73820342537574279</v>
      </c>
      <c r="BP31" s="23"/>
      <c r="BS31" s="20" t="s">
        <v>61</v>
      </c>
      <c r="BT31" s="20"/>
      <c r="BU31" s="21"/>
      <c r="BV31" s="21"/>
      <c r="BW31" s="22">
        <f>SUM(BW7:BW9,BW11:BW13,BW14:BW16,BW17:BW18,BW19:BW20,BW22:BW24)</f>
        <v>1363</v>
      </c>
      <c r="BX31" s="22">
        <f>SUM(BX7:BX9,BX11:BX13,BX14:BX16,BX17:BX18,BX19:BX20,BX22:BX24)</f>
        <v>367.5</v>
      </c>
      <c r="BY31" s="66">
        <f>BX31/SUM(BX31,BZ31)</f>
        <v>0.13224181360201512</v>
      </c>
      <c r="BZ31" s="23">
        <f>SUM(BZ7:BZ9,BZ11:BZ13,BZ14:BZ16,BZ17:BZ18,BZ19:BZ20,BZ22:BZ24)</f>
        <v>2411.5</v>
      </c>
      <c r="CA31" s="66">
        <f>BZ31/SUM(BX31,BZ31)</f>
        <v>0.86775818639798485</v>
      </c>
      <c r="CB31" s="6"/>
      <c r="CC31" s="23"/>
      <c r="CD31" s="23">
        <f>SUM(BX31,BZ31)-BW31</f>
        <v>1416</v>
      </c>
      <c r="CE31" s="48" t="str">
        <f>IF(ROUND((SUM(BX31,BZ31)/BW31)*100,0)&gt;100,"+ "&amp;ROUND((SUM(BX31,BZ31)/BW31)*100,0)-100&amp;"%",IF(ROUND((SUM(BX31,BZ31)/BW31)*100,0)&lt;100,"- "&amp;100-ROUND((SUM(BX31,BZ31)/BW31)*100,0)&amp;"%","o"))</f>
        <v>+ 104%</v>
      </c>
      <c r="CF31" s="41">
        <f>CD31/BW31</f>
        <v>1.0388848129126926</v>
      </c>
      <c r="CG31" s="24"/>
      <c r="CH31" s="23"/>
      <c r="CI31" s="23">
        <f>BX31-BW31</f>
        <v>-995.5</v>
      </c>
      <c r="CJ31" s="48" t="str">
        <f t="shared" si="38"/>
        <v>- 73%</v>
      </c>
      <c r="CK31" s="41">
        <f t="shared" si="39"/>
        <v>-0.73037417461482024</v>
      </c>
      <c r="CL31" s="23"/>
    </row>
    <row r="32" spans="3:90" ht="12" customHeight="1" x14ac:dyDescent="0.15">
      <c r="N32" s="6"/>
      <c r="AJ32" s="6"/>
      <c r="BF32" s="6"/>
      <c r="CB32" s="6"/>
    </row>
    <row r="33" spans="14:80" ht="12" customHeight="1" x14ac:dyDescent="0.15">
      <c r="N33" s="6"/>
      <c r="AJ33" s="6"/>
      <c r="BF33" s="6"/>
      <c r="CB33" s="6"/>
    </row>
  </sheetData>
  <mergeCells count="1">
    <mergeCell ref="A1:C1"/>
  </mergeCells>
  <conditionalFormatting sqref="W7:W28">
    <cfRule type="cellIs" dxfId="239" priority="116" operator="greaterThanOrEqual">
      <formula>0.1</formula>
    </cfRule>
    <cfRule type="cellIs" dxfId="238" priority="117" operator="between">
      <formula>0.05</formula>
      <formula>0.1</formula>
    </cfRule>
    <cfRule type="cellIs" dxfId="237" priority="118" operator="between">
      <formula>-0.05</formula>
      <formula>0.05</formula>
    </cfRule>
    <cfRule type="cellIs" dxfId="236" priority="119" operator="between">
      <formula>-0.05</formula>
      <formula>-0.1</formula>
    </cfRule>
    <cfRule type="cellIs" dxfId="235" priority="120" operator="lessThanOrEqual">
      <formula>-0.1</formula>
    </cfRule>
  </conditionalFormatting>
  <conditionalFormatting sqref="W30">
    <cfRule type="cellIs" dxfId="234" priority="111" operator="greaterThanOrEqual">
      <formula>0.1</formula>
    </cfRule>
    <cfRule type="cellIs" dxfId="233" priority="112" operator="between">
      <formula>0.05</formula>
      <formula>0.1</formula>
    </cfRule>
    <cfRule type="cellIs" dxfId="232" priority="113" operator="between">
      <formula>-0.05</formula>
      <formula>0.05</formula>
    </cfRule>
    <cfRule type="cellIs" dxfId="231" priority="114" operator="between">
      <formula>-0.05</formula>
      <formula>-0.1</formula>
    </cfRule>
    <cfRule type="cellIs" dxfId="230" priority="115" operator="lessThanOrEqual">
      <formula>-0.1</formula>
    </cfRule>
  </conditionalFormatting>
  <conditionalFormatting sqref="R7:R28">
    <cfRule type="cellIs" dxfId="229" priority="106" operator="greaterThanOrEqual">
      <formula>0.1</formula>
    </cfRule>
    <cfRule type="cellIs" dxfId="228" priority="107" operator="between">
      <formula>0.05</formula>
      <formula>0.1</formula>
    </cfRule>
    <cfRule type="cellIs" dxfId="227" priority="108" operator="between">
      <formula>-0.05</formula>
      <formula>0.05</formula>
    </cfRule>
    <cfRule type="cellIs" dxfId="226" priority="109" operator="between">
      <formula>-0.05</formula>
      <formula>-0.1</formula>
    </cfRule>
    <cfRule type="cellIs" dxfId="225" priority="110" operator="lessThanOrEqual">
      <formula>-0.1</formula>
    </cfRule>
  </conditionalFormatting>
  <conditionalFormatting sqref="R30">
    <cfRule type="cellIs" dxfId="224" priority="101" operator="greaterThanOrEqual">
      <formula>0.1</formula>
    </cfRule>
    <cfRule type="cellIs" dxfId="223" priority="102" operator="between">
      <formula>0.05</formula>
      <formula>0.1</formula>
    </cfRule>
    <cfRule type="cellIs" dxfId="222" priority="103" operator="between">
      <formula>-0.05</formula>
      <formula>0.05</formula>
    </cfRule>
    <cfRule type="cellIs" dxfId="221" priority="104" operator="between">
      <formula>-0.05</formula>
      <formula>-0.1</formula>
    </cfRule>
    <cfRule type="cellIs" dxfId="220" priority="105" operator="lessThanOrEqual">
      <formula>-0.1</formula>
    </cfRule>
  </conditionalFormatting>
  <conditionalFormatting sqref="AS7:AS28">
    <cfRule type="cellIs" dxfId="219" priority="96" operator="greaterThanOrEqual">
      <formula>0.1</formula>
    </cfRule>
    <cfRule type="cellIs" dxfId="218" priority="97" operator="between">
      <formula>0.05</formula>
      <formula>0.1</formula>
    </cfRule>
    <cfRule type="cellIs" dxfId="217" priority="98" operator="between">
      <formula>-0.05</formula>
      <formula>0.05</formula>
    </cfRule>
    <cfRule type="cellIs" dxfId="216" priority="99" operator="between">
      <formula>-0.05</formula>
      <formula>-0.1</formula>
    </cfRule>
    <cfRule type="cellIs" dxfId="215" priority="100" operator="lessThanOrEqual">
      <formula>-0.1</formula>
    </cfRule>
  </conditionalFormatting>
  <conditionalFormatting sqref="AS30">
    <cfRule type="cellIs" dxfId="214" priority="91" operator="greaterThanOrEqual">
      <formula>0.1</formula>
    </cfRule>
    <cfRule type="cellIs" dxfId="213" priority="92" operator="between">
      <formula>0.05</formula>
      <formula>0.1</formula>
    </cfRule>
    <cfRule type="cellIs" dxfId="212" priority="93" operator="between">
      <formula>-0.05</formula>
      <formula>0.05</formula>
    </cfRule>
    <cfRule type="cellIs" dxfId="211" priority="94" operator="between">
      <formula>-0.05</formula>
      <formula>-0.1</formula>
    </cfRule>
    <cfRule type="cellIs" dxfId="210" priority="95" operator="lessThanOrEqual">
      <formula>-0.1</formula>
    </cfRule>
  </conditionalFormatting>
  <conditionalFormatting sqref="AN7:AN28">
    <cfRule type="cellIs" dxfId="209" priority="86" operator="greaterThanOrEqual">
      <formula>0.1</formula>
    </cfRule>
    <cfRule type="cellIs" dxfId="208" priority="87" operator="between">
      <formula>0.05</formula>
      <formula>0.1</formula>
    </cfRule>
    <cfRule type="cellIs" dxfId="207" priority="88" operator="between">
      <formula>-0.05</formula>
      <formula>0.05</formula>
    </cfRule>
    <cfRule type="cellIs" dxfId="206" priority="89" operator="between">
      <formula>-0.05</formula>
      <formula>-0.1</formula>
    </cfRule>
    <cfRule type="cellIs" dxfId="205" priority="90" operator="lessThanOrEqual">
      <formula>-0.1</formula>
    </cfRule>
  </conditionalFormatting>
  <conditionalFormatting sqref="AN30">
    <cfRule type="cellIs" dxfId="204" priority="81" operator="greaterThanOrEqual">
      <formula>0.1</formula>
    </cfRule>
    <cfRule type="cellIs" dxfId="203" priority="82" operator="between">
      <formula>0.05</formula>
      <formula>0.1</formula>
    </cfRule>
    <cfRule type="cellIs" dxfId="202" priority="83" operator="between">
      <formula>-0.05</formula>
      <formula>0.05</formula>
    </cfRule>
    <cfRule type="cellIs" dxfId="201" priority="84" operator="between">
      <formula>-0.05</formula>
      <formula>-0.1</formula>
    </cfRule>
    <cfRule type="cellIs" dxfId="200" priority="85" operator="lessThanOrEqual">
      <formula>-0.1</formula>
    </cfRule>
  </conditionalFormatting>
  <conditionalFormatting sqref="BO7:BO28">
    <cfRule type="cellIs" dxfId="199" priority="76" operator="greaterThanOrEqual">
      <formula>0.1</formula>
    </cfRule>
    <cfRule type="cellIs" dxfId="198" priority="77" operator="between">
      <formula>0.05</formula>
      <formula>0.1</formula>
    </cfRule>
    <cfRule type="cellIs" dxfId="197" priority="78" operator="between">
      <formula>-0.05</formula>
      <formula>0.05</formula>
    </cfRule>
    <cfRule type="cellIs" dxfId="196" priority="79" operator="between">
      <formula>-0.05</formula>
      <formula>-0.1</formula>
    </cfRule>
    <cfRule type="cellIs" dxfId="195" priority="80" operator="lessThanOrEqual">
      <formula>-0.1</formula>
    </cfRule>
  </conditionalFormatting>
  <conditionalFormatting sqref="BO30">
    <cfRule type="cellIs" dxfId="194" priority="71" operator="greaterThanOrEqual">
      <formula>0.1</formula>
    </cfRule>
    <cfRule type="cellIs" dxfId="193" priority="72" operator="between">
      <formula>0.05</formula>
      <formula>0.1</formula>
    </cfRule>
    <cfRule type="cellIs" dxfId="192" priority="73" operator="between">
      <formula>-0.05</formula>
      <formula>0.05</formula>
    </cfRule>
    <cfRule type="cellIs" dxfId="191" priority="74" operator="between">
      <formula>-0.05</formula>
      <formula>-0.1</formula>
    </cfRule>
    <cfRule type="cellIs" dxfId="190" priority="75" operator="lessThanOrEqual">
      <formula>-0.1</formula>
    </cfRule>
  </conditionalFormatting>
  <conditionalFormatting sqref="BJ7:BJ28">
    <cfRule type="cellIs" dxfId="189" priority="66" operator="greaterThanOrEqual">
      <formula>0.1</formula>
    </cfRule>
    <cfRule type="cellIs" dxfId="188" priority="67" operator="between">
      <formula>0.05</formula>
      <formula>0.1</formula>
    </cfRule>
    <cfRule type="cellIs" dxfId="187" priority="68" operator="between">
      <formula>-0.05</formula>
      <formula>0.05</formula>
    </cfRule>
    <cfRule type="cellIs" dxfId="186" priority="69" operator="between">
      <formula>-0.05</formula>
      <formula>-0.1</formula>
    </cfRule>
    <cfRule type="cellIs" dxfId="185" priority="70" operator="lessThanOrEqual">
      <formula>-0.1</formula>
    </cfRule>
  </conditionalFormatting>
  <conditionalFormatting sqref="BJ30">
    <cfRule type="cellIs" dxfId="184" priority="61" operator="greaterThanOrEqual">
      <formula>0.1</formula>
    </cfRule>
    <cfRule type="cellIs" dxfId="183" priority="62" operator="between">
      <formula>0.05</formula>
      <formula>0.1</formula>
    </cfRule>
    <cfRule type="cellIs" dxfId="182" priority="63" operator="between">
      <formula>-0.05</formula>
      <formula>0.05</formula>
    </cfRule>
    <cfRule type="cellIs" dxfId="181" priority="64" operator="between">
      <formula>-0.05</formula>
      <formula>-0.1</formula>
    </cfRule>
    <cfRule type="cellIs" dxfId="180" priority="65" operator="lessThanOrEqual">
      <formula>-0.1</formula>
    </cfRule>
  </conditionalFormatting>
  <conditionalFormatting sqref="CK7:CK28">
    <cfRule type="cellIs" dxfId="179" priority="56" operator="greaterThanOrEqual">
      <formula>0.1</formula>
    </cfRule>
    <cfRule type="cellIs" dxfId="178" priority="57" operator="between">
      <formula>0.05</formula>
      <formula>0.1</formula>
    </cfRule>
    <cfRule type="cellIs" dxfId="177" priority="58" operator="between">
      <formula>-0.05</formula>
      <formula>0.05</formula>
    </cfRule>
    <cfRule type="cellIs" dxfId="176" priority="59" operator="between">
      <formula>-0.05</formula>
      <formula>-0.1</formula>
    </cfRule>
    <cfRule type="cellIs" dxfId="175" priority="60" operator="lessThanOrEqual">
      <formula>-0.1</formula>
    </cfRule>
  </conditionalFormatting>
  <conditionalFormatting sqref="CK30">
    <cfRule type="cellIs" dxfId="174" priority="51" operator="greaterThanOrEqual">
      <formula>0.1</formula>
    </cfRule>
    <cfRule type="cellIs" dxfId="173" priority="52" operator="between">
      <formula>0.05</formula>
      <formula>0.1</formula>
    </cfRule>
    <cfRule type="cellIs" dxfId="172" priority="53" operator="between">
      <formula>-0.05</formula>
      <formula>0.05</formula>
    </cfRule>
    <cfRule type="cellIs" dxfId="171" priority="54" operator="between">
      <formula>-0.05</formula>
      <formula>-0.1</formula>
    </cfRule>
    <cfRule type="cellIs" dxfId="170" priority="55" operator="lessThanOrEqual">
      <formula>-0.1</formula>
    </cfRule>
  </conditionalFormatting>
  <conditionalFormatting sqref="CF7:CF28">
    <cfRule type="cellIs" dxfId="169" priority="46" operator="greaterThanOrEqual">
      <formula>0.1</formula>
    </cfRule>
    <cfRule type="cellIs" dxfId="168" priority="47" operator="between">
      <formula>0.05</formula>
      <formula>0.1</formula>
    </cfRule>
    <cfRule type="cellIs" dxfId="167" priority="48" operator="between">
      <formula>-0.05</formula>
      <formula>0.05</formula>
    </cfRule>
    <cfRule type="cellIs" dxfId="166" priority="49" operator="between">
      <formula>-0.05</formula>
      <formula>-0.1</formula>
    </cfRule>
    <cfRule type="cellIs" dxfId="165" priority="50" operator="lessThanOrEqual">
      <formula>-0.1</formula>
    </cfRule>
  </conditionalFormatting>
  <conditionalFormatting sqref="CF30">
    <cfRule type="cellIs" dxfId="164" priority="41" operator="greaterThanOrEqual">
      <formula>0.1</formula>
    </cfRule>
    <cfRule type="cellIs" dxfId="163" priority="42" operator="between">
      <formula>0.05</formula>
      <formula>0.1</formula>
    </cfRule>
    <cfRule type="cellIs" dxfId="162" priority="43" operator="between">
      <formula>-0.05</formula>
      <formula>0.05</formula>
    </cfRule>
    <cfRule type="cellIs" dxfId="161" priority="44" operator="between">
      <formula>-0.05</formula>
      <formula>-0.1</formula>
    </cfRule>
    <cfRule type="cellIs" dxfId="160" priority="45" operator="lessThanOrEqual">
      <formula>-0.1</formula>
    </cfRule>
  </conditionalFormatting>
  <conditionalFormatting sqref="W31">
    <cfRule type="cellIs" dxfId="159" priority="36" operator="greaterThanOrEqual">
      <formula>0.1</formula>
    </cfRule>
    <cfRule type="cellIs" dxfId="158" priority="37" operator="between">
      <formula>0.05</formula>
      <formula>0.1</formula>
    </cfRule>
    <cfRule type="cellIs" dxfId="157" priority="38" operator="between">
      <formula>-0.05</formula>
      <formula>0.05</formula>
    </cfRule>
    <cfRule type="cellIs" dxfId="156" priority="39" operator="between">
      <formula>-0.05</formula>
      <formula>-0.1</formula>
    </cfRule>
    <cfRule type="cellIs" dxfId="155" priority="40" operator="lessThanOrEqual">
      <formula>-0.1</formula>
    </cfRule>
  </conditionalFormatting>
  <conditionalFormatting sqref="R31">
    <cfRule type="cellIs" dxfId="154" priority="31" operator="greaterThanOrEqual">
      <formula>0.1</formula>
    </cfRule>
    <cfRule type="cellIs" dxfId="153" priority="32" operator="between">
      <formula>0.05</formula>
      <formula>0.1</formula>
    </cfRule>
    <cfRule type="cellIs" dxfId="152" priority="33" operator="between">
      <formula>-0.05</formula>
      <formula>0.05</formula>
    </cfRule>
    <cfRule type="cellIs" dxfId="151" priority="34" operator="between">
      <formula>-0.05</formula>
      <formula>-0.1</formula>
    </cfRule>
    <cfRule type="cellIs" dxfId="150" priority="35" operator="lessThanOrEqual">
      <formula>-0.1</formula>
    </cfRule>
  </conditionalFormatting>
  <conditionalFormatting sqref="AS31">
    <cfRule type="cellIs" dxfId="149" priority="26" operator="greaterThanOrEqual">
      <formula>0.1</formula>
    </cfRule>
    <cfRule type="cellIs" dxfId="148" priority="27" operator="between">
      <formula>0.05</formula>
      <formula>0.1</formula>
    </cfRule>
    <cfRule type="cellIs" dxfId="147" priority="28" operator="between">
      <formula>-0.05</formula>
      <formula>0.05</formula>
    </cfRule>
    <cfRule type="cellIs" dxfId="146" priority="29" operator="between">
      <formula>-0.05</formula>
      <formula>-0.1</formula>
    </cfRule>
    <cfRule type="cellIs" dxfId="145" priority="30" operator="lessThanOrEqual">
      <formula>-0.1</formula>
    </cfRule>
  </conditionalFormatting>
  <conditionalFormatting sqref="AN31">
    <cfRule type="cellIs" dxfId="144" priority="21" operator="greaterThanOrEqual">
      <formula>0.1</formula>
    </cfRule>
    <cfRule type="cellIs" dxfId="143" priority="22" operator="between">
      <formula>0.05</formula>
      <formula>0.1</formula>
    </cfRule>
    <cfRule type="cellIs" dxfId="142" priority="23" operator="between">
      <formula>-0.05</formula>
      <formula>0.05</formula>
    </cfRule>
    <cfRule type="cellIs" dxfId="141" priority="24" operator="between">
      <formula>-0.05</formula>
      <formula>-0.1</formula>
    </cfRule>
    <cfRule type="cellIs" dxfId="140" priority="25" operator="lessThanOrEqual">
      <formula>-0.1</formula>
    </cfRule>
  </conditionalFormatting>
  <conditionalFormatting sqref="BO31">
    <cfRule type="cellIs" dxfId="139" priority="16" operator="greaterThanOrEqual">
      <formula>0.1</formula>
    </cfRule>
    <cfRule type="cellIs" dxfId="138" priority="17" operator="between">
      <formula>0.05</formula>
      <formula>0.1</formula>
    </cfRule>
    <cfRule type="cellIs" dxfId="137" priority="18" operator="between">
      <formula>-0.05</formula>
      <formula>0.05</formula>
    </cfRule>
    <cfRule type="cellIs" dxfId="136" priority="19" operator="between">
      <formula>-0.05</formula>
      <formula>-0.1</formula>
    </cfRule>
    <cfRule type="cellIs" dxfId="135" priority="20" operator="lessThanOrEqual">
      <formula>-0.1</formula>
    </cfRule>
  </conditionalFormatting>
  <conditionalFormatting sqref="BJ31">
    <cfRule type="cellIs" dxfId="134" priority="11" operator="greaterThanOrEqual">
      <formula>0.1</formula>
    </cfRule>
    <cfRule type="cellIs" dxfId="133" priority="12" operator="between">
      <formula>0.05</formula>
      <formula>0.1</formula>
    </cfRule>
    <cfRule type="cellIs" dxfId="132" priority="13" operator="between">
      <formula>-0.05</formula>
      <formula>0.05</formula>
    </cfRule>
    <cfRule type="cellIs" dxfId="131" priority="14" operator="between">
      <formula>-0.05</formula>
      <formula>-0.1</formula>
    </cfRule>
    <cfRule type="cellIs" dxfId="130" priority="15" operator="lessThanOrEqual">
      <formula>-0.1</formula>
    </cfRule>
  </conditionalFormatting>
  <conditionalFormatting sqref="CK31">
    <cfRule type="cellIs" dxfId="129" priority="6" operator="greaterThanOrEqual">
      <formula>0.1</formula>
    </cfRule>
    <cfRule type="cellIs" dxfId="128" priority="7" operator="between">
      <formula>0.05</formula>
      <formula>0.1</formula>
    </cfRule>
    <cfRule type="cellIs" dxfId="127" priority="8" operator="between">
      <formula>-0.05</formula>
      <formula>0.05</formula>
    </cfRule>
    <cfRule type="cellIs" dxfId="126" priority="9" operator="between">
      <formula>-0.05</formula>
      <formula>-0.1</formula>
    </cfRule>
    <cfRule type="cellIs" dxfId="125" priority="10" operator="lessThanOrEqual">
      <formula>-0.1</formula>
    </cfRule>
  </conditionalFormatting>
  <conditionalFormatting sqref="CF31">
    <cfRule type="cellIs" dxfId="124" priority="1" operator="greaterThanOrEqual">
      <formula>0.1</formula>
    </cfRule>
    <cfRule type="cellIs" dxfId="123" priority="2" operator="between">
      <formula>0.05</formula>
      <formula>0.1</formula>
    </cfRule>
    <cfRule type="cellIs" dxfId="122" priority="3" operator="between">
      <formula>-0.05</formula>
      <formula>0.05</formula>
    </cfRule>
    <cfRule type="cellIs" dxfId="121" priority="4" operator="between">
      <formula>-0.05</formula>
      <formula>-0.1</formula>
    </cfRule>
    <cfRule type="cellIs" dxfId="12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colBreaks count="3" manualBreakCount="3">
    <brk id="26" max="68" man="1"/>
    <brk id="48" max="68" man="1"/>
    <brk id="70" max="6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N33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5" customWidth="1"/>
    <col min="4" max="4" width="1.83203125" style="5" customWidth="1"/>
    <col min="5" max="5" width="3.83203125" style="5" customWidth="1"/>
    <col min="6" max="6" width="11.5" style="5" bestFit="1" customWidth="1"/>
    <col min="7" max="7" width="3.83203125" style="5" customWidth="1"/>
    <col min="8" max="8" width="11.83203125" style="5" customWidth="1"/>
    <col min="9" max="9" width="7.83203125" style="5" customWidth="1"/>
    <col min="10" max="13" width="5.83203125" style="5" customWidth="1"/>
    <col min="14" max="14" width="1" style="7" customWidth="1"/>
    <col min="15" max="15" width="3.83203125" style="5" customWidth="1"/>
    <col min="16" max="17" width="7.83203125" style="5" customWidth="1"/>
    <col min="18" max="18" width="1" style="5" customWidth="1"/>
    <col min="19" max="20" width="3.83203125" style="5" customWidth="1"/>
    <col min="21" max="22" width="7.83203125" style="5" customWidth="1"/>
    <col min="23" max="23" width="1" style="5" customWidth="1"/>
    <col min="24" max="24" width="3.83203125" style="5" customWidth="1"/>
    <col min="25" max="26" width="9.33203125" style="5"/>
    <col min="27" max="27" width="3.83203125" style="5" customWidth="1"/>
    <col min="28" max="28" width="11.5" style="5" bestFit="1" customWidth="1"/>
    <col min="29" max="29" width="3.83203125" style="5" customWidth="1"/>
    <col min="30" max="30" width="11.83203125" style="5" customWidth="1"/>
    <col min="31" max="31" width="7.83203125" style="5" customWidth="1"/>
    <col min="32" max="35" width="5.83203125" style="5" customWidth="1"/>
    <col min="36" max="36" width="1" style="7" customWidth="1"/>
    <col min="37" max="37" width="3.83203125" style="5" customWidth="1"/>
    <col min="38" max="39" width="7.83203125" style="5" customWidth="1"/>
    <col min="40" max="40" width="1" style="5" customWidth="1"/>
    <col min="41" max="42" width="3.83203125" style="5" customWidth="1"/>
    <col min="43" max="44" width="7.83203125" style="5" customWidth="1"/>
    <col min="45" max="45" width="1" style="5" customWidth="1"/>
    <col min="46" max="46" width="3.83203125" style="5" customWidth="1"/>
    <col min="47" max="48" width="9.33203125" style="5"/>
    <col min="49" max="49" width="3.83203125" style="5" customWidth="1"/>
    <col min="50" max="50" width="11.5" style="5" bestFit="1" customWidth="1"/>
    <col min="51" max="51" width="3.83203125" style="5" customWidth="1"/>
    <col min="52" max="52" width="11.83203125" style="5" customWidth="1"/>
    <col min="53" max="53" width="7.83203125" style="5" customWidth="1"/>
    <col min="54" max="57" width="5.83203125" style="5" customWidth="1"/>
    <col min="58" max="58" width="1" style="7" customWidth="1"/>
    <col min="59" max="59" width="3.83203125" style="5" customWidth="1"/>
    <col min="60" max="61" width="7.83203125" style="5" customWidth="1"/>
    <col min="62" max="62" width="1" style="5" customWidth="1"/>
    <col min="63" max="64" width="3.83203125" style="5" customWidth="1"/>
    <col min="65" max="66" width="7.83203125" style="5" customWidth="1"/>
    <col min="67" max="67" width="1" style="5" customWidth="1"/>
    <col min="68" max="68" width="3.83203125" style="5" customWidth="1"/>
    <col min="69" max="70" width="9.33203125" style="5"/>
    <col min="71" max="71" width="3.83203125" style="5" customWidth="1"/>
    <col min="72" max="72" width="11.5" style="5" bestFit="1" customWidth="1"/>
    <col min="73" max="73" width="3.83203125" style="5" customWidth="1"/>
    <col min="74" max="74" width="11.83203125" style="5" customWidth="1"/>
    <col min="75" max="75" width="7.83203125" style="5" customWidth="1"/>
    <col min="76" max="79" width="5.83203125" style="5" customWidth="1"/>
    <col min="80" max="80" width="1" style="7" customWidth="1"/>
    <col min="81" max="81" width="3.83203125" style="5" customWidth="1"/>
    <col min="82" max="83" width="7.83203125" style="5" customWidth="1"/>
    <col min="84" max="84" width="1" style="5" customWidth="1"/>
    <col min="85" max="86" width="3.83203125" style="5" customWidth="1"/>
    <col min="87" max="88" width="7.83203125" style="5" customWidth="1"/>
    <col min="89" max="89" width="1" style="5" customWidth="1"/>
    <col min="90" max="90" width="3.83203125" style="5" customWidth="1"/>
    <col min="91" max="16384" width="9.33203125" style="5"/>
  </cols>
  <sheetData>
    <row r="1" spans="1:92" ht="24.95" customHeight="1" x14ac:dyDescent="0.15">
      <c r="A1" s="90" t="s">
        <v>60</v>
      </c>
      <c r="B1" s="90"/>
      <c r="C1" s="90"/>
      <c r="E1" s="8" t="s">
        <v>4</v>
      </c>
      <c r="F1" s="8"/>
      <c r="AA1" s="8" t="s">
        <v>4</v>
      </c>
      <c r="AB1" s="8"/>
      <c r="AW1" s="8" t="s">
        <v>4</v>
      </c>
      <c r="AX1" s="8"/>
      <c r="BS1" s="8" t="s">
        <v>4</v>
      </c>
      <c r="BT1" s="8"/>
    </row>
    <row r="2" spans="1:92" ht="20.100000000000001" customHeight="1" x14ac:dyDescent="0.15">
      <c r="A2" s="3" t="s">
        <v>5</v>
      </c>
      <c r="B2" s="1"/>
      <c r="C2" s="1"/>
      <c r="E2" s="4" t="s">
        <v>57</v>
      </c>
      <c r="F2" s="4"/>
      <c r="G2" s="9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AA2" s="4" t="s">
        <v>57</v>
      </c>
      <c r="AB2" s="4"/>
      <c r="AC2" s="9"/>
      <c r="AD2" s="9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W2" s="4" t="s">
        <v>57</v>
      </c>
      <c r="AX2" s="4"/>
      <c r="AY2" s="9"/>
      <c r="AZ2" s="9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S2" s="4" t="s">
        <v>57</v>
      </c>
      <c r="BT2" s="4"/>
      <c r="BU2" s="9"/>
      <c r="BV2" s="9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2" ht="9.9499999999999993" customHeight="1" x14ac:dyDescent="0.15">
      <c r="A3" s="3"/>
      <c r="B3" s="1"/>
      <c r="C3" s="1"/>
      <c r="E3" s="4"/>
      <c r="F3" s="4"/>
      <c r="G3" s="9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AA3" s="4"/>
      <c r="AB3" s="4"/>
      <c r="AC3" s="9"/>
      <c r="AD3" s="9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W3" s="4"/>
      <c r="AX3" s="4"/>
      <c r="AY3" s="9"/>
      <c r="AZ3" s="9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S3" s="4"/>
      <c r="BT3" s="4"/>
      <c r="BU3" s="9"/>
      <c r="BV3" s="9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spans="1:92" ht="20.100000000000001" customHeight="1" x14ac:dyDescent="0.15">
      <c r="A4" s="3"/>
      <c r="B4" s="1"/>
      <c r="C4" s="1"/>
      <c r="E4" s="69" t="s">
        <v>47</v>
      </c>
      <c r="F4" s="69"/>
      <c r="G4" s="70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AA4" s="69" t="s">
        <v>48</v>
      </c>
      <c r="AB4" s="69"/>
      <c r="AC4" s="70"/>
      <c r="AD4" s="70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W4" s="69" t="s">
        <v>49</v>
      </c>
      <c r="AX4" s="69"/>
      <c r="AY4" s="70"/>
      <c r="AZ4" s="70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S4" s="69" t="s">
        <v>50</v>
      </c>
      <c r="BT4" s="69"/>
      <c r="BU4" s="70"/>
      <c r="BV4" s="70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</row>
    <row r="5" spans="1:92" s="72" customFormat="1" ht="11.45" customHeight="1" x14ac:dyDescent="0.15">
      <c r="E5" s="73"/>
      <c r="F5" s="73"/>
      <c r="G5" s="73"/>
      <c r="H5" s="73"/>
      <c r="I5" s="83">
        <v>2011</v>
      </c>
      <c r="J5" s="84">
        <v>2016</v>
      </c>
      <c r="K5" s="84"/>
      <c r="L5" s="84"/>
      <c r="M5" s="84"/>
      <c r="N5" s="85"/>
      <c r="O5" s="84" t="s">
        <v>24</v>
      </c>
      <c r="P5" s="84"/>
      <c r="Q5" s="84"/>
      <c r="R5" s="84"/>
      <c r="S5" s="86"/>
      <c r="T5" s="84" t="s">
        <v>24</v>
      </c>
      <c r="U5" s="84"/>
      <c r="V5" s="84"/>
      <c r="W5" s="84"/>
      <c r="X5" s="84"/>
      <c r="AA5" s="73"/>
      <c r="AB5" s="73"/>
      <c r="AC5" s="73"/>
      <c r="AD5" s="73"/>
      <c r="AE5" s="83">
        <v>2011</v>
      </c>
      <c r="AF5" s="84">
        <v>2016</v>
      </c>
      <c r="AG5" s="84"/>
      <c r="AH5" s="84"/>
      <c r="AI5" s="84"/>
      <c r="AJ5" s="85"/>
      <c r="AK5" s="84" t="s">
        <v>24</v>
      </c>
      <c r="AL5" s="84"/>
      <c r="AM5" s="84"/>
      <c r="AN5" s="84"/>
      <c r="AO5" s="86"/>
      <c r="AP5" s="84" t="s">
        <v>24</v>
      </c>
      <c r="AQ5" s="84"/>
      <c r="AR5" s="84"/>
      <c r="AS5" s="84"/>
      <c r="AT5" s="84"/>
      <c r="AW5" s="73"/>
      <c r="AX5" s="73"/>
      <c r="AY5" s="73"/>
      <c r="AZ5" s="73"/>
      <c r="BA5" s="83">
        <v>2011</v>
      </c>
      <c r="BB5" s="84">
        <v>2016</v>
      </c>
      <c r="BC5" s="84"/>
      <c r="BD5" s="84"/>
      <c r="BE5" s="84"/>
      <c r="BF5" s="85"/>
      <c r="BG5" s="84" t="s">
        <v>24</v>
      </c>
      <c r="BH5" s="84"/>
      <c r="BI5" s="84"/>
      <c r="BJ5" s="84"/>
      <c r="BK5" s="86"/>
      <c r="BL5" s="84" t="s">
        <v>24</v>
      </c>
      <c r="BM5" s="84"/>
      <c r="BN5" s="84"/>
      <c r="BO5" s="84"/>
      <c r="BP5" s="84"/>
      <c r="BS5" s="73"/>
      <c r="BT5" s="73"/>
      <c r="BU5" s="73"/>
      <c r="BV5" s="73"/>
      <c r="BW5" s="83">
        <v>2011</v>
      </c>
      <c r="BX5" s="84">
        <v>2016</v>
      </c>
      <c r="BY5" s="84"/>
      <c r="BZ5" s="84"/>
      <c r="CA5" s="84"/>
      <c r="CB5" s="85"/>
      <c r="CC5" s="84" t="s">
        <v>24</v>
      </c>
      <c r="CD5" s="84"/>
      <c r="CE5" s="84"/>
      <c r="CF5" s="84"/>
      <c r="CG5" s="86"/>
      <c r="CH5" s="84" t="s">
        <v>24</v>
      </c>
      <c r="CI5" s="84"/>
      <c r="CJ5" s="84"/>
      <c r="CK5" s="84"/>
      <c r="CL5" s="84"/>
    </row>
    <row r="6" spans="1:92" s="72" customFormat="1" ht="11.45" customHeight="1" x14ac:dyDescent="0.15">
      <c r="A6" s="77"/>
      <c r="B6" s="77"/>
      <c r="C6" s="77"/>
      <c r="E6" s="78" t="s">
        <v>17</v>
      </c>
      <c r="F6" s="78"/>
      <c r="G6" s="78" t="s">
        <v>6</v>
      </c>
      <c r="H6" s="79"/>
      <c r="I6" s="87" t="s">
        <v>52</v>
      </c>
      <c r="J6" s="82" t="s">
        <v>52</v>
      </c>
      <c r="K6" s="82"/>
      <c r="L6" s="82" t="s">
        <v>53</v>
      </c>
      <c r="M6" s="82"/>
      <c r="N6" s="85"/>
      <c r="O6" s="82" t="s">
        <v>58</v>
      </c>
      <c r="P6" s="82"/>
      <c r="Q6" s="82"/>
      <c r="R6" s="82"/>
      <c r="S6" s="88"/>
      <c r="T6" s="82" t="s">
        <v>59</v>
      </c>
      <c r="U6" s="82"/>
      <c r="V6" s="82"/>
      <c r="W6" s="82"/>
      <c r="X6" s="82"/>
      <c r="AA6" s="78" t="s">
        <v>17</v>
      </c>
      <c r="AB6" s="78"/>
      <c r="AC6" s="78" t="s">
        <v>6</v>
      </c>
      <c r="AD6" s="79"/>
      <c r="AE6" s="87" t="s">
        <v>52</v>
      </c>
      <c r="AF6" s="82" t="s">
        <v>52</v>
      </c>
      <c r="AG6" s="82"/>
      <c r="AH6" s="82" t="s">
        <v>53</v>
      </c>
      <c r="AI6" s="82"/>
      <c r="AJ6" s="85"/>
      <c r="AK6" s="82" t="s">
        <v>58</v>
      </c>
      <c r="AL6" s="82"/>
      <c r="AM6" s="82"/>
      <c r="AN6" s="82"/>
      <c r="AO6" s="88"/>
      <c r="AP6" s="82" t="s">
        <v>54</v>
      </c>
      <c r="AQ6" s="82"/>
      <c r="AR6" s="82"/>
      <c r="AS6" s="82"/>
      <c r="AT6" s="82"/>
      <c r="AW6" s="78" t="s">
        <v>17</v>
      </c>
      <c r="AX6" s="78"/>
      <c r="AY6" s="78" t="s">
        <v>6</v>
      </c>
      <c r="AZ6" s="79"/>
      <c r="BA6" s="87" t="s">
        <v>52</v>
      </c>
      <c r="BB6" s="82" t="s">
        <v>52</v>
      </c>
      <c r="BC6" s="82"/>
      <c r="BD6" s="82" t="s">
        <v>53</v>
      </c>
      <c r="BE6" s="82"/>
      <c r="BF6" s="85"/>
      <c r="BG6" s="82" t="s">
        <v>58</v>
      </c>
      <c r="BH6" s="82"/>
      <c r="BI6" s="82"/>
      <c r="BJ6" s="82"/>
      <c r="BK6" s="88"/>
      <c r="BL6" s="82" t="s">
        <v>54</v>
      </c>
      <c r="BM6" s="82"/>
      <c r="BN6" s="82"/>
      <c r="BO6" s="82"/>
      <c r="BP6" s="82"/>
      <c r="BS6" s="78" t="s">
        <v>17</v>
      </c>
      <c r="BT6" s="78"/>
      <c r="BU6" s="78" t="s">
        <v>6</v>
      </c>
      <c r="BV6" s="79"/>
      <c r="BW6" s="87" t="s">
        <v>52</v>
      </c>
      <c r="BX6" s="82" t="s">
        <v>52</v>
      </c>
      <c r="BY6" s="82"/>
      <c r="BZ6" s="82" t="s">
        <v>53</v>
      </c>
      <c r="CA6" s="82"/>
      <c r="CB6" s="85"/>
      <c r="CC6" s="82" t="s">
        <v>58</v>
      </c>
      <c r="CD6" s="82"/>
      <c r="CE6" s="82"/>
      <c r="CF6" s="82"/>
      <c r="CG6" s="88"/>
      <c r="CH6" s="82" t="s">
        <v>54</v>
      </c>
      <c r="CI6" s="82"/>
      <c r="CJ6" s="82"/>
      <c r="CK6" s="82"/>
      <c r="CL6" s="82"/>
    </row>
    <row r="7" spans="1:92" ht="11.45" customHeight="1" x14ac:dyDescent="0.15">
      <c r="A7" s="49" t="s">
        <v>30</v>
      </c>
      <c r="B7" s="50"/>
      <c r="C7" s="50"/>
      <c r="E7" s="57" t="s">
        <v>7</v>
      </c>
      <c r="F7" s="57" t="s">
        <v>0</v>
      </c>
      <c r="G7" s="58" t="s">
        <v>8</v>
      </c>
      <c r="H7" s="58" t="s">
        <v>18</v>
      </c>
      <c r="I7" s="60">
        <v>685</v>
      </c>
      <c r="J7" s="12">
        <v>36</v>
      </c>
      <c r="K7" s="62">
        <f>J7/SUM(J7,L7)</f>
        <v>2.4242424242424242E-2</v>
      </c>
      <c r="L7" s="12">
        <v>1449</v>
      </c>
      <c r="M7" s="62">
        <f>L7/SUM(J7,L7)</f>
        <v>0.97575757575757571</v>
      </c>
      <c r="N7" s="6"/>
      <c r="O7" s="12"/>
      <c r="P7" s="12">
        <f>SUM(J7,L7)-I7</f>
        <v>800</v>
      </c>
      <c r="Q7" s="44" t="str">
        <f t="shared" ref="Q7:Q28" si="0">IF(ROUND((SUM(J7,L7)/I7)*100,0)&gt;100,"+ "&amp;ROUND((SUM(J7,L7)/I7)*100,0)-100&amp;"%",IF(ROUND((SUM(J7,L7)/I7)*100,0)&lt;100,"- "&amp;100-ROUND((SUM(J7,L7)/I7)*100,0)&amp;"%","o"))</f>
        <v>+ 117%</v>
      </c>
      <c r="R7" s="35">
        <f t="shared" ref="R7:R28" si="1">P7/I7</f>
        <v>1.167883211678832</v>
      </c>
      <c r="S7" s="59"/>
      <c r="T7" s="12"/>
      <c r="U7" s="12">
        <f>J7-I7</f>
        <v>-649</v>
      </c>
      <c r="V7" s="44" t="str">
        <f>IF(ROUND((J7/I7)*100,0)&gt;100,"+ "&amp;ROUND((J7/I7)*100,0)-100&amp;"%",IF(ROUND((J7/I7)*100,0)&lt;100,"- "&amp;100-ROUND((J7/I7)*100,0)&amp;"%","o"))</f>
        <v>- 95%</v>
      </c>
      <c r="W7" s="35">
        <f>U7/I7</f>
        <v>-0.94744525547445257</v>
      </c>
      <c r="X7" s="12"/>
      <c r="AA7" s="57" t="s">
        <v>7</v>
      </c>
      <c r="AB7" s="57" t="s">
        <v>0</v>
      </c>
      <c r="AC7" s="58" t="s">
        <v>8</v>
      </c>
      <c r="AD7" s="58" t="s">
        <v>18</v>
      </c>
      <c r="AE7" s="60">
        <v>36</v>
      </c>
      <c r="AF7" s="12">
        <v>3</v>
      </c>
      <c r="AG7" s="62">
        <f>AF7/SUM(AF7,AH7)</f>
        <v>3.2085561497326207E-2</v>
      </c>
      <c r="AH7" s="12">
        <v>90.5</v>
      </c>
      <c r="AI7" s="62">
        <f>AH7/SUM(AF7,AH7)</f>
        <v>0.96791443850267378</v>
      </c>
      <c r="AJ7" s="6"/>
      <c r="AK7" s="12"/>
      <c r="AL7" s="12">
        <f>SUM(AF7,AH7)-AE7</f>
        <v>57.5</v>
      </c>
      <c r="AM7" s="44" t="str">
        <f t="shared" ref="AM7:AM28" si="2">IF(ROUND((SUM(AF7,AH7)/AE7)*100,0)&gt;100,"+ "&amp;ROUND((SUM(AF7,AH7)/AE7)*100,0)-100&amp;"%",IF(ROUND((SUM(AF7,AH7)/AE7)*100,0)&lt;100,"- "&amp;100-ROUND((SUM(AF7,AH7)/AE7)*100,0)&amp;"%","o"))</f>
        <v>+ 160%</v>
      </c>
      <c r="AN7" s="35">
        <f t="shared" ref="AN7:AN28" si="3">AL7/AE7</f>
        <v>1.5972222222222223</v>
      </c>
      <c r="AO7" s="59"/>
      <c r="AP7" s="12"/>
      <c r="AQ7" s="12">
        <f t="shared" ref="AQ7:AQ28" si="4">AF7-AE7</f>
        <v>-33</v>
      </c>
      <c r="AR7" s="44" t="str">
        <f t="shared" ref="AR7:AR28" si="5">IF(ROUND((AF7/AE7)*100,0)&gt;100,"+ "&amp;ROUND((AF7/AE7)*100,0)-100&amp;"%",IF(ROUND((AF7/AE7)*100,0)&lt;100,"- "&amp;100-ROUND((AF7/AE7)*100,0)&amp;"%","o"))</f>
        <v>- 92%</v>
      </c>
      <c r="AS7" s="35">
        <f t="shared" ref="AS7:AS28" si="6">AQ7/AE7</f>
        <v>-0.91666666666666663</v>
      </c>
      <c r="AT7" s="12"/>
      <c r="AW7" s="57" t="s">
        <v>7</v>
      </c>
      <c r="AX7" s="57" t="s">
        <v>0</v>
      </c>
      <c r="AY7" s="58" t="s">
        <v>8</v>
      </c>
      <c r="AZ7" s="58" t="s">
        <v>18</v>
      </c>
      <c r="BA7" s="60">
        <v>163</v>
      </c>
      <c r="BB7" s="12">
        <v>5.5</v>
      </c>
      <c r="BC7" s="62">
        <f>BB7/SUM(BB7,BD7)</f>
        <v>1.4454664914586071E-2</v>
      </c>
      <c r="BD7" s="12">
        <v>375</v>
      </c>
      <c r="BE7" s="62">
        <f>BD7/SUM(BB7,BD7)</f>
        <v>0.98554533508541398</v>
      </c>
      <c r="BF7" s="6"/>
      <c r="BG7" s="12"/>
      <c r="BH7" s="12">
        <f>SUM(BB7,BD7)-BA7</f>
        <v>217.5</v>
      </c>
      <c r="BI7" s="44" t="str">
        <f t="shared" ref="BI7:BI28" si="7">IF(ROUND((SUM(BB7,BD7)/BA7)*100,0)&gt;100,"+ "&amp;ROUND((SUM(BB7,BD7)/BA7)*100,0)-100&amp;"%",IF(ROUND((SUM(BB7,BD7)/BA7)*100,0)&lt;100,"- "&amp;100-ROUND((SUM(BB7,BD7)/BA7)*100,0)&amp;"%","o"))</f>
        <v>+ 133%</v>
      </c>
      <c r="BJ7" s="35">
        <f t="shared" ref="BJ7:BJ28" si="8">BH7/BA7</f>
        <v>1.334355828220859</v>
      </c>
      <c r="BK7" s="59"/>
      <c r="BL7" s="12"/>
      <c r="BM7" s="12">
        <f t="shared" ref="BM7:BM28" si="9">BB7-BA7</f>
        <v>-157.5</v>
      </c>
      <c r="BN7" s="44" t="str">
        <f t="shared" ref="BN7:BN28" si="10">IF(ROUND((BB7/BA7)*100,0)&gt;100,"+ "&amp;ROUND((BB7/BA7)*100,0)-100&amp;"%",IF(ROUND((BB7/BA7)*100,0)&lt;100,"- "&amp;100-ROUND((BB7/BA7)*100,0)&amp;"%","o"))</f>
        <v>- 97%</v>
      </c>
      <c r="BO7" s="35">
        <f t="shared" ref="BO7:BO28" si="11">BM7/BA7</f>
        <v>-0.96625766871165641</v>
      </c>
      <c r="BP7" s="12"/>
      <c r="BS7" s="57" t="s">
        <v>7</v>
      </c>
      <c r="BT7" s="57" t="s">
        <v>0</v>
      </c>
      <c r="BU7" s="58" t="s">
        <v>8</v>
      </c>
      <c r="BV7" s="58" t="s">
        <v>18</v>
      </c>
      <c r="BW7" s="60">
        <v>225.5</v>
      </c>
      <c r="BX7" s="12">
        <v>17.5</v>
      </c>
      <c r="BY7" s="62">
        <f>BX7/SUM(BX7,BZ7)</f>
        <v>3.6649214659685861E-2</v>
      </c>
      <c r="BZ7" s="12">
        <v>460</v>
      </c>
      <c r="CA7" s="62">
        <f>BZ7/SUM(BX7,BZ7)</f>
        <v>0.96335078534031415</v>
      </c>
      <c r="CB7" s="6"/>
      <c r="CC7" s="12"/>
      <c r="CD7" s="12">
        <f>SUM(BX7,BZ7)-BW7</f>
        <v>252</v>
      </c>
      <c r="CE7" s="44" t="str">
        <f t="shared" ref="CE7:CE28" si="12">IF(ROUND((SUM(BX7,BZ7)/BW7)*100,0)&gt;100,"+ "&amp;ROUND((SUM(BX7,BZ7)/BW7)*100,0)-100&amp;"%",IF(ROUND((SUM(BX7,BZ7)/BW7)*100,0)&lt;100,"- "&amp;100-ROUND((SUM(BX7,BZ7)/BW7)*100,0)&amp;"%","o"))</f>
        <v>+ 112%</v>
      </c>
      <c r="CF7" s="35">
        <f t="shared" ref="CF7:CF28" si="13">CD7/BW7</f>
        <v>1.1175166297117516</v>
      </c>
      <c r="CG7" s="59"/>
      <c r="CH7" s="12"/>
      <c r="CI7" s="12">
        <f>BX7-BW7</f>
        <v>-208</v>
      </c>
      <c r="CJ7" s="44" t="str">
        <f>IF(ROUND((BX7/BW7)*100,0)&gt;100,"+ "&amp;ROUND((BX7/BW7)*100,0)-100&amp;"%",IF(ROUND((BX7/BW7)*100,0)&lt;100,"- "&amp;100-ROUND((BX7/BW7)*100,0)&amp;"%","o"))</f>
        <v>- 92%</v>
      </c>
      <c r="CK7" s="35">
        <f>CI7/BW7</f>
        <v>-0.92239467849223944</v>
      </c>
      <c r="CL7" s="12"/>
      <c r="CN7" s="25"/>
    </row>
    <row r="8" spans="1:92" ht="11.45" customHeight="1" x14ac:dyDescent="0.15">
      <c r="A8" s="2"/>
      <c r="B8" s="1"/>
      <c r="C8" s="1"/>
      <c r="E8" s="26"/>
      <c r="F8" s="26"/>
      <c r="G8" s="27" t="s">
        <v>9</v>
      </c>
      <c r="H8" s="27" t="s">
        <v>1</v>
      </c>
      <c r="I8" s="54">
        <v>28.5</v>
      </c>
      <c r="J8" s="29">
        <v>6.5</v>
      </c>
      <c r="K8" s="63">
        <f t="shared" ref="K8:K30" si="14">J8/SUM(J8,L8)</f>
        <v>3.8123167155425221E-2</v>
      </c>
      <c r="L8" s="29">
        <v>164</v>
      </c>
      <c r="M8" s="63">
        <f t="shared" ref="M8:M30" si="15">L8/SUM(J8,L8)</f>
        <v>0.96187683284457481</v>
      </c>
      <c r="N8" s="6"/>
      <c r="O8" s="29"/>
      <c r="P8" s="29">
        <f t="shared" ref="P8:P30" si="16">SUM(J8,L8)-I8</f>
        <v>142</v>
      </c>
      <c r="Q8" s="45" t="str">
        <f t="shared" si="0"/>
        <v>+ 498%</v>
      </c>
      <c r="R8" s="36">
        <f t="shared" si="1"/>
        <v>4.9824561403508776</v>
      </c>
      <c r="S8" s="42"/>
      <c r="T8" s="29"/>
      <c r="U8" s="29">
        <f t="shared" ref="U8:U28" si="17">J8-I8</f>
        <v>-22</v>
      </c>
      <c r="V8" s="45" t="str">
        <f t="shared" ref="V8:V28" si="18">IF(ROUND((J8/I8)*100,0)&gt;100,"+ "&amp;ROUND((J8/I8)*100,0)-100&amp;"%",IF(ROUND((J8/I8)*100,0)&lt;100,"- "&amp;100-ROUND((J8/I8)*100,0)&amp;"%","o"))</f>
        <v>- 77%</v>
      </c>
      <c r="W8" s="36">
        <f t="shared" ref="W8:W28" si="19">U8/I8</f>
        <v>-0.77192982456140347</v>
      </c>
      <c r="X8" s="29"/>
      <c r="AA8" s="26"/>
      <c r="AB8" s="26"/>
      <c r="AC8" s="27" t="s">
        <v>9</v>
      </c>
      <c r="AD8" s="27" t="s">
        <v>1</v>
      </c>
      <c r="AE8" s="54">
        <v>0</v>
      </c>
      <c r="AF8" s="29">
        <v>0</v>
      </c>
      <c r="AG8" s="63">
        <f t="shared" ref="AG8:AG30" si="20">AF8/SUM(AF8,AH8)</f>
        <v>0</v>
      </c>
      <c r="AH8" s="29">
        <v>8</v>
      </c>
      <c r="AI8" s="63">
        <f t="shared" ref="AI8:AI30" si="21">AH8/SUM(AF8,AH8)</f>
        <v>1</v>
      </c>
      <c r="AJ8" s="6"/>
      <c r="AK8" s="29"/>
      <c r="AL8" s="29">
        <f t="shared" ref="AL8:AL28" si="22">SUM(AF8,AH8)-AE8</f>
        <v>8</v>
      </c>
      <c r="AM8" s="45" t="e">
        <f t="shared" si="2"/>
        <v>#DIV/0!</v>
      </c>
      <c r="AN8" s="36" t="e">
        <f t="shared" si="3"/>
        <v>#DIV/0!</v>
      </c>
      <c r="AO8" s="42"/>
      <c r="AP8" s="29"/>
      <c r="AQ8" s="29">
        <f t="shared" si="4"/>
        <v>0</v>
      </c>
      <c r="AR8" s="45" t="e">
        <f t="shared" si="5"/>
        <v>#DIV/0!</v>
      </c>
      <c r="AS8" s="36" t="e">
        <f t="shared" si="6"/>
        <v>#DIV/0!</v>
      </c>
      <c r="AT8" s="29"/>
      <c r="AW8" s="26"/>
      <c r="AX8" s="26"/>
      <c r="AY8" s="27" t="s">
        <v>9</v>
      </c>
      <c r="AZ8" s="27" t="s">
        <v>1</v>
      </c>
      <c r="BA8" s="54">
        <v>5</v>
      </c>
      <c r="BB8" s="29">
        <v>2.5</v>
      </c>
      <c r="BC8" s="63">
        <f t="shared" ref="BC8:BC30" si="23">BB8/SUM(BB8,BD8)</f>
        <v>6.25E-2</v>
      </c>
      <c r="BD8" s="29">
        <v>37.5</v>
      </c>
      <c r="BE8" s="63">
        <f t="shared" ref="BE8:BE30" si="24">BD8/SUM(BB8,BD8)</f>
        <v>0.9375</v>
      </c>
      <c r="BF8" s="6"/>
      <c r="BG8" s="29"/>
      <c r="BH8" s="29">
        <f t="shared" ref="BH8:BH28" si="25">SUM(BB8,BD8)-BA8</f>
        <v>35</v>
      </c>
      <c r="BI8" s="45" t="str">
        <f t="shared" si="7"/>
        <v>+ 700%</v>
      </c>
      <c r="BJ8" s="36">
        <f t="shared" si="8"/>
        <v>7</v>
      </c>
      <c r="BK8" s="42"/>
      <c r="BL8" s="29"/>
      <c r="BM8" s="29">
        <f t="shared" si="9"/>
        <v>-2.5</v>
      </c>
      <c r="BN8" s="45" t="str">
        <f t="shared" si="10"/>
        <v>- 50%</v>
      </c>
      <c r="BO8" s="36">
        <f t="shared" si="11"/>
        <v>-0.5</v>
      </c>
      <c r="BP8" s="29"/>
      <c r="BS8" s="26"/>
      <c r="BT8" s="26"/>
      <c r="BU8" s="27" t="s">
        <v>9</v>
      </c>
      <c r="BV8" s="27" t="s">
        <v>1</v>
      </c>
      <c r="BW8" s="54">
        <v>14.5</v>
      </c>
      <c r="BX8" s="29">
        <v>2.5</v>
      </c>
      <c r="BY8" s="63">
        <f t="shared" ref="BY8:BY30" si="26">BX8/SUM(BX8,BZ8)</f>
        <v>4.2735042735042736E-2</v>
      </c>
      <c r="BZ8" s="29">
        <v>56</v>
      </c>
      <c r="CA8" s="63">
        <f t="shared" ref="CA8:CA30" si="27">BZ8/SUM(BX8,BZ8)</f>
        <v>0.95726495726495731</v>
      </c>
      <c r="CB8" s="6"/>
      <c r="CC8" s="29"/>
      <c r="CD8" s="29">
        <f t="shared" ref="CD8:CD28" si="28">SUM(BX8,BZ8)-BW8</f>
        <v>44</v>
      </c>
      <c r="CE8" s="45" t="str">
        <f t="shared" si="12"/>
        <v>+ 303%</v>
      </c>
      <c r="CF8" s="36">
        <f t="shared" si="13"/>
        <v>3.0344827586206895</v>
      </c>
      <c r="CG8" s="42"/>
      <c r="CH8" s="29"/>
      <c r="CI8" s="29">
        <f t="shared" ref="CI8:CI28" si="29">BX8-BW8</f>
        <v>-12</v>
      </c>
      <c r="CJ8" s="45" t="str">
        <f t="shared" ref="CJ8:CJ28" si="30">IF(ROUND((BX8/BW8)*100,0)&gt;100,"+ "&amp;ROUND((BX8/BW8)*100,0)-100&amp;"%",IF(ROUND((BX8/BW8)*100,0)&lt;100,"- "&amp;100-ROUND((BX8/BW8)*100,0)&amp;"%","o"))</f>
        <v>- 83%</v>
      </c>
      <c r="CK8" s="36">
        <f t="shared" ref="CK8:CK28" si="31">CI8/BW8</f>
        <v>-0.82758620689655171</v>
      </c>
      <c r="CL8" s="29"/>
    </row>
    <row r="9" spans="1:92" ht="11.45" customHeight="1" x14ac:dyDescent="0.15">
      <c r="A9" s="2" t="s">
        <v>31</v>
      </c>
      <c r="B9" s="1"/>
      <c r="E9" s="15"/>
      <c r="F9" s="15"/>
      <c r="G9" s="16" t="s">
        <v>10</v>
      </c>
      <c r="H9" s="16" t="s">
        <v>19</v>
      </c>
      <c r="I9" s="53">
        <v>12</v>
      </c>
      <c r="J9" s="13">
        <v>9</v>
      </c>
      <c r="K9" s="64">
        <f t="shared" si="14"/>
        <v>0.31034482758620691</v>
      </c>
      <c r="L9" s="13">
        <v>20</v>
      </c>
      <c r="M9" s="64">
        <f t="shared" si="15"/>
        <v>0.68965517241379315</v>
      </c>
      <c r="N9" s="6"/>
      <c r="O9" s="13"/>
      <c r="P9" s="13">
        <f t="shared" si="16"/>
        <v>17</v>
      </c>
      <c r="Q9" s="46" t="str">
        <f t="shared" si="0"/>
        <v>+ 142%</v>
      </c>
      <c r="R9" s="37">
        <f t="shared" si="1"/>
        <v>1.4166666666666667</v>
      </c>
      <c r="S9" s="19"/>
      <c r="T9" s="13"/>
      <c r="U9" s="13">
        <f t="shared" si="17"/>
        <v>-3</v>
      </c>
      <c r="V9" s="46" t="str">
        <f t="shared" si="18"/>
        <v>- 25%</v>
      </c>
      <c r="W9" s="37">
        <f t="shared" si="19"/>
        <v>-0.25</v>
      </c>
      <c r="X9" s="13"/>
      <c r="AA9" s="15"/>
      <c r="AB9" s="15"/>
      <c r="AC9" s="16" t="s">
        <v>10</v>
      </c>
      <c r="AD9" s="16" t="s">
        <v>19</v>
      </c>
      <c r="AE9" s="53">
        <v>1</v>
      </c>
      <c r="AF9" s="13">
        <v>1.5</v>
      </c>
      <c r="AG9" s="64">
        <f t="shared" si="20"/>
        <v>0.42857142857142855</v>
      </c>
      <c r="AH9" s="13">
        <v>2</v>
      </c>
      <c r="AI9" s="64">
        <f t="shared" si="21"/>
        <v>0.5714285714285714</v>
      </c>
      <c r="AJ9" s="6"/>
      <c r="AK9" s="13"/>
      <c r="AL9" s="13">
        <f t="shared" si="22"/>
        <v>2.5</v>
      </c>
      <c r="AM9" s="46" t="str">
        <f t="shared" si="2"/>
        <v>+ 250%</v>
      </c>
      <c r="AN9" s="37">
        <f t="shared" si="3"/>
        <v>2.5</v>
      </c>
      <c r="AO9" s="19"/>
      <c r="AP9" s="13"/>
      <c r="AQ9" s="13">
        <f t="shared" si="4"/>
        <v>0.5</v>
      </c>
      <c r="AR9" s="46" t="str">
        <f t="shared" si="5"/>
        <v>+ 50%</v>
      </c>
      <c r="AS9" s="37">
        <f t="shared" si="6"/>
        <v>0.5</v>
      </c>
      <c r="AT9" s="13"/>
      <c r="AW9" s="15"/>
      <c r="AX9" s="15"/>
      <c r="AY9" s="16" t="s">
        <v>10</v>
      </c>
      <c r="AZ9" s="16" t="s">
        <v>19</v>
      </c>
      <c r="BA9" s="53">
        <v>2</v>
      </c>
      <c r="BB9" s="13">
        <v>1.5</v>
      </c>
      <c r="BC9" s="64">
        <f t="shared" si="23"/>
        <v>0.23076923076923078</v>
      </c>
      <c r="BD9" s="13">
        <v>5</v>
      </c>
      <c r="BE9" s="64">
        <f t="shared" si="24"/>
        <v>0.76923076923076927</v>
      </c>
      <c r="BF9" s="6"/>
      <c r="BG9" s="13"/>
      <c r="BH9" s="13">
        <f t="shared" si="25"/>
        <v>4.5</v>
      </c>
      <c r="BI9" s="46" t="str">
        <f t="shared" si="7"/>
        <v>+ 225%</v>
      </c>
      <c r="BJ9" s="37">
        <f t="shared" si="8"/>
        <v>2.25</v>
      </c>
      <c r="BK9" s="19"/>
      <c r="BL9" s="13"/>
      <c r="BM9" s="13">
        <f t="shared" si="9"/>
        <v>-0.5</v>
      </c>
      <c r="BN9" s="46" t="str">
        <f t="shared" si="10"/>
        <v>- 25%</v>
      </c>
      <c r="BO9" s="37">
        <f t="shared" si="11"/>
        <v>-0.25</v>
      </c>
      <c r="BP9" s="13"/>
      <c r="BS9" s="15"/>
      <c r="BT9" s="15"/>
      <c r="BU9" s="16" t="s">
        <v>10</v>
      </c>
      <c r="BV9" s="16" t="s">
        <v>19</v>
      </c>
      <c r="BW9" s="53">
        <v>3.5</v>
      </c>
      <c r="BX9" s="13">
        <v>2.5</v>
      </c>
      <c r="BY9" s="64">
        <f t="shared" si="26"/>
        <v>0.29411764705882354</v>
      </c>
      <c r="BZ9" s="13">
        <v>6</v>
      </c>
      <c r="CA9" s="64">
        <f t="shared" si="27"/>
        <v>0.70588235294117652</v>
      </c>
      <c r="CB9" s="6"/>
      <c r="CC9" s="13"/>
      <c r="CD9" s="13">
        <f t="shared" si="28"/>
        <v>5</v>
      </c>
      <c r="CE9" s="46" t="str">
        <f t="shared" si="12"/>
        <v>+ 143%</v>
      </c>
      <c r="CF9" s="37">
        <f t="shared" si="13"/>
        <v>1.4285714285714286</v>
      </c>
      <c r="CG9" s="19"/>
      <c r="CH9" s="13"/>
      <c r="CI9" s="13">
        <f t="shared" si="29"/>
        <v>-1</v>
      </c>
      <c r="CJ9" s="46" t="str">
        <f t="shared" si="30"/>
        <v>- 29%</v>
      </c>
      <c r="CK9" s="37">
        <f t="shared" si="31"/>
        <v>-0.2857142857142857</v>
      </c>
      <c r="CL9" s="13"/>
    </row>
    <row r="10" spans="1:92" ht="11.45" customHeight="1" x14ac:dyDescent="0.15">
      <c r="A10" s="2" t="s">
        <v>32</v>
      </c>
      <c r="B10" s="1"/>
      <c r="E10" s="61"/>
      <c r="F10" s="61"/>
      <c r="G10" s="32" t="s">
        <v>13</v>
      </c>
      <c r="H10" s="32" t="s">
        <v>2</v>
      </c>
      <c r="I10" s="55">
        <v>285.5</v>
      </c>
      <c r="J10" s="34">
        <v>119.5</v>
      </c>
      <c r="K10" s="65">
        <f t="shared" si="14"/>
        <v>0.27314285714285713</v>
      </c>
      <c r="L10" s="34">
        <v>318</v>
      </c>
      <c r="M10" s="65">
        <f t="shared" si="15"/>
        <v>0.72685714285714287</v>
      </c>
      <c r="N10" s="6"/>
      <c r="O10" s="34"/>
      <c r="P10" s="34">
        <f t="shared" si="16"/>
        <v>152</v>
      </c>
      <c r="Q10" s="47" t="str">
        <f t="shared" si="0"/>
        <v>+ 53%</v>
      </c>
      <c r="R10" s="38">
        <f t="shared" si="1"/>
        <v>0.53239929947460596</v>
      </c>
      <c r="S10" s="43"/>
      <c r="T10" s="34"/>
      <c r="U10" s="34">
        <f t="shared" si="17"/>
        <v>-166</v>
      </c>
      <c r="V10" s="47" t="str">
        <f t="shared" si="18"/>
        <v>- 58%</v>
      </c>
      <c r="W10" s="38">
        <f t="shared" si="19"/>
        <v>-0.58143607705779332</v>
      </c>
      <c r="X10" s="34"/>
      <c r="AA10" s="61"/>
      <c r="AB10" s="61"/>
      <c r="AC10" s="32" t="s">
        <v>13</v>
      </c>
      <c r="AD10" s="32" t="s">
        <v>2</v>
      </c>
      <c r="AE10" s="55">
        <v>18.5</v>
      </c>
      <c r="AF10" s="34">
        <v>6</v>
      </c>
      <c r="AG10" s="65">
        <f t="shared" si="20"/>
        <v>0.22641509433962265</v>
      </c>
      <c r="AH10" s="34">
        <v>20.5</v>
      </c>
      <c r="AI10" s="65">
        <f t="shared" si="21"/>
        <v>0.77358490566037741</v>
      </c>
      <c r="AJ10" s="6"/>
      <c r="AK10" s="34"/>
      <c r="AL10" s="34">
        <f t="shared" si="22"/>
        <v>8</v>
      </c>
      <c r="AM10" s="47" t="str">
        <f t="shared" si="2"/>
        <v>+ 43%</v>
      </c>
      <c r="AN10" s="38">
        <f t="shared" si="3"/>
        <v>0.43243243243243246</v>
      </c>
      <c r="AO10" s="43"/>
      <c r="AP10" s="34"/>
      <c r="AQ10" s="34">
        <f t="shared" si="4"/>
        <v>-12.5</v>
      </c>
      <c r="AR10" s="47" t="str">
        <f t="shared" si="5"/>
        <v>- 68%</v>
      </c>
      <c r="AS10" s="38">
        <f t="shared" si="6"/>
        <v>-0.67567567567567566</v>
      </c>
      <c r="AT10" s="34"/>
      <c r="AW10" s="61"/>
      <c r="AX10" s="61"/>
      <c r="AY10" s="32" t="s">
        <v>13</v>
      </c>
      <c r="AZ10" s="32" t="s">
        <v>2</v>
      </c>
      <c r="BA10" s="55">
        <v>88.5</v>
      </c>
      <c r="BB10" s="34">
        <v>28.5</v>
      </c>
      <c r="BC10" s="65">
        <f t="shared" si="23"/>
        <v>0.24890829694323144</v>
      </c>
      <c r="BD10" s="34">
        <v>86</v>
      </c>
      <c r="BE10" s="65">
        <f t="shared" si="24"/>
        <v>0.75109170305676853</v>
      </c>
      <c r="BF10" s="6"/>
      <c r="BG10" s="34"/>
      <c r="BH10" s="34">
        <f t="shared" si="25"/>
        <v>26</v>
      </c>
      <c r="BI10" s="47" t="str">
        <f t="shared" si="7"/>
        <v>+ 29%</v>
      </c>
      <c r="BJ10" s="38">
        <f t="shared" si="8"/>
        <v>0.29378531073446329</v>
      </c>
      <c r="BK10" s="43"/>
      <c r="BL10" s="34"/>
      <c r="BM10" s="34">
        <f t="shared" si="9"/>
        <v>-60</v>
      </c>
      <c r="BN10" s="47" t="str">
        <f t="shared" si="10"/>
        <v>- 68%</v>
      </c>
      <c r="BO10" s="38">
        <f t="shared" si="11"/>
        <v>-0.67796610169491522</v>
      </c>
      <c r="BP10" s="34"/>
      <c r="BS10" s="61"/>
      <c r="BT10" s="61"/>
      <c r="BU10" s="32" t="s">
        <v>13</v>
      </c>
      <c r="BV10" s="32" t="s">
        <v>2</v>
      </c>
      <c r="BW10" s="55">
        <v>80.5</v>
      </c>
      <c r="BX10" s="34">
        <v>45.5</v>
      </c>
      <c r="BY10" s="65">
        <f t="shared" si="26"/>
        <v>0.30333333333333334</v>
      </c>
      <c r="BZ10" s="34">
        <v>104.5</v>
      </c>
      <c r="CA10" s="65">
        <f t="shared" si="27"/>
        <v>0.69666666666666666</v>
      </c>
      <c r="CB10" s="6"/>
      <c r="CC10" s="34"/>
      <c r="CD10" s="34">
        <f t="shared" si="28"/>
        <v>69.5</v>
      </c>
      <c r="CE10" s="47" t="str">
        <f t="shared" si="12"/>
        <v>+ 86%</v>
      </c>
      <c r="CF10" s="38">
        <f t="shared" si="13"/>
        <v>0.86335403726708071</v>
      </c>
      <c r="CG10" s="43"/>
      <c r="CH10" s="34"/>
      <c r="CI10" s="34">
        <f t="shared" si="29"/>
        <v>-35</v>
      </c>
      <c r="CJ10" s="47" t="str">
        <f t="shared" si="30"/>
        <v>- 43%</v>
      </c>
      <c r="CK10" s="38">
        <f t="shared" si="31"/>
        <v>-0.43478260869565216</v>
      </c>
      <c r="CL10" s="34"/>
    </row>
    <row r="11" spans="1:92" ht="11.45" customHeight="1" x14ac:dyDescent="0.15">
      <c r="A11" s="2" t="s">
        <v>33</v>
      </c>
      <c r="B11" s="1"/>
      <c r="E11" s="17" t="s">
        <v>8</v>
      </c>
      <c r="F11" s="17" t="s">
        <v>18</v>
      </c>
      <c r="G11" s="16" t="s">
        <v>7</v>
      </c>
      <c r="H11" s="16" t="s">
        <v>0</v>
      </c>
      <c r="I11" s="53">
        <v>698</v>
      </c>
      <c r="J11" s="13">
        <v>79.5</v>
      </c>
      <c r="K11" s="64">
        <f t="shared" si="14"/>
        <v>5.1356589147286823E-2</v>
      </c>
      <c r="L11" s="13">
        <v>1468.5</v>
      </c>
      <c r="M11" s="64">
        <f t="shared" si="15"/>
        <v>0.9486434108527132</v>
      </c>
      <c r="N11" s="6"/>
      <c r="O11" s="13"/>
      <c r="P11" s="13">
        <f t="shared" si="16"/>
        <v>850</v>
      </c>
      <c r="Q11" s="46" t="str">
        <f t="shared" si="0"/>
        <v>+ 122%</v>
      </c>
      <c r="R11" s="39">
        <f t="shared" si="1"/>
        <v>1.2177650429799427</v>
      </c>
      <c r="S11" s="19"/>
      <c r="T11" s="13"/>
      <c r="U11" s="13">
        <f t="shared" si="17"/>
        <v>-618.5</v>
      </c>
      <c r="V11" s="46" t="str">
        <f t="shared" si="18"/>
        <v>- 89%</v>
      </c>
      <c r="W11" s="39">
        <f t="shared" si="19"/>
        <v>-0.88610315186246413</v>
      </c>
      <c r="X11" s="13"/>
      <c r="AA11" s="17" t="s">
        <v>8</v>
      </c>
      <c r="AB11" s="17" t="s">
        <v>18</v>
      </c>
      <c r="AC11" s="16" t="s">
        <v>7</v>
      </c>
      <c r="AD11" s="16" t="s">
        <v>0</v>
      </c>
      <c r="AE11" s="53">
        <v>78</v>
      </c>
      <c r="AF11" s="13">
        <v>5</v>
      </c>
      <c r="AG11" s="64">
        <f t="shared" si="20"/>
        <v>3.3003300330033E-2</v>
      </c>
      <c r="AH11" s="13">
        <v>146.5</v>
      </c>
      <c r="AI11" s="64">
        <f t="shared" si="21"/>
        <v>0.96699669966996704</v>
      </c>
      <c r="AJ11" s="6"/>
      <c r="AK11" s="13"/>
      <c r="AL11" s="13">
        <f t="shared" si="22"/>
        <v>73.5</v>
      </c>
      <c r="AM11" s="46" t="str">
        <f t="shared" si="2"/>
        <v>+ 94%</v>
      </c>
      <c r="AN11" s="39">
        <f t="shared" si="3"/>
        <v>0.94230769230769229</v>
      </c>
      <c r="AO11" s="19"/>
      <c r="AP11" s="13"/>
      <c r="AQ11" s="13">
        <f t="shared" si="4"/>
        <v>-73</v>
      </c>
      <c r="AR11" s="46" t="str">
        <f t="shared" si="5"/>
        <v>- 94%</v>
      </c>
      <c r="AS11" s="39">
        <f t="shared" si="6"/>
        <v>-0.9358974358974359</v>
      </c>
      <c r="AT11" s="13"/>
      <c r="AW11" s="17" t="s">
        <v>8</v>
      </c>
      <c r="AX11" s="17" t="s">
        <v>18</v>
      </c>
      <c r="AY11" s="16" t="s">
        <v>7</v>
      </c>
      <c r="AZ11" s="16" t="s">
        <v>0</v>
      </c>
      <c r="BA11" s="53">
        <v>219</v>
      </c>
      <c r="BB11" s="13">
        <v>30</v>
      </c>
      <c r="BC11" s="64">
        <f t="shared" si="23"/>
        <v>6.5645514223194742E-2</v>
      </c>
      <c r="BD11" s="13">
        <v>427</v>
      </c>
      <c r="BE11" s="64">
        <f t="shared" si="24"/>
        <v>0.93435448577680524</v>
      </c>
      <c r="BF11" s="6"/>
      <c r="BG11" s="13"/>
      <c r="BH11" s="13">
        <f t="shared" si="25"/>
        <v>238</v>
      </c>
      <c r="BI11" s="46" t="str">
        <f t="shared" si="7"/>
        <v>+ 109%</v>
      </c>
      <c r="BJ11" s="39">
        <f t="shared" si="8"/>
        <v>1.08675799086758</v>
      </c>
      <c r="BK11" s="19"/>
      <c r="BL11" s="13"/>
      <c r="BM11" s="13">
        <f t="shared" si="9"/>
        <v>-189</v>
      </c>
      <c r="BN11" s="46" t="str">
        <f t="shared" si="10"/>
        <v>- 86%</v>
      </c>
      <c r="BO11" s="39">
        <f t="shared" si="11"/>
        <v>-0.86301369863013699</v>
      </c>
      <c r="BP11" s="13"/>
      <c r="BS11" s="17" t="s">
        <v>8</v>
      </c>
      <c r="BT11" s="17" t="s">
        <v>18</v>
      </c>
      <c r="BU11" s="16" t="s">
        <v>7</v>
      </c>
      <c r="BV11" s="16" t="s">
        <v>0</v>
      </c>
      <c r="BW11" s="53">
        <v>171.5</v>
      </c>
      <c r="BX11" s="13">
        <v>16</v>
      </c>
      <c r="BY11" s="64">
        <f t="shared" si="26"/>
        <v>4.4444444444444446E-2</v>
      </c>
      <c r="BZ11" s="13">
        <v>344</v>
      </c>
      <c r="CA11" s="64">
        <f t="shared" si="27"/>
        <v>0.9555555555555556</v>
      </c>
      <c r="CB11" s="6"/>
      <c r="CC11" s="13"/>
      <c r="CD11" s="13">
        <f t="shared" si="28"/>
        <v>188.5</v>
      </c>
      <c r="CE11" s="46" t="str">
        <f t="shared" si="12"/>
        <v>+ 110%</v>
      </c>
      <c r="CF11" s="39">
        <f t="shared" si="13"/>
        <v>1.0991253644314869</v>
      </c>
      <c r="CG11" s="19"/>
      <c r="CH11" s="13"/>
      <c r="CI11" s="13">
        <f t="shared" si="29"/>
        <v>-155.5</v>
      </c>
      <c r="CJ11" s="46" t="str">
        <f t="shared" si="30"/>
        <v>- 91%</v>
      </c>
      <c r="CK11" s="39">
        <f t="shared" si="31"/>
        <v>-0.90670553935860054</v>
      </c>
      <c r="CL11" s="13"/>
    </row>
    <row r="12" spans="1:92" ht="11.45" customHeight="1" x14ac:dyDescent="0.15">
      <c r="A12" s="2" t="s">
        <v>34</v>
      </c>
      <c r="B12" s="1"/>
      <c r="E12" s="26"/>
      <c r="F12" s="26"/>
      <c r="G12" s="27" t="s">
        <v>11</v>
      </c>
      <c r="H12" s="27" t="s">
        <v>20</v>
      </c>
      <c r="I12" s="54">
        <v>409</v>
      </c>
      <c r="J12" s="29">
        <v>145.5</v>
      </c>
      <c r="K12" s="63">
        <f t="shared" si="14"/>
        <v>0.40642458100558659</v>
      </c>
      <c r="L12" s="29">
        <v>212.5</v>
      </c>
      <c r="M12" s="63">
        <f t="shared" si="15"/>
        <v>0.59357541899441346</v>
      </c>
      <c r="N12" s="6"/>
      <c r="O12" s="29"/>
      <c r="P12" s="29">
        <f t="shared" si="16"/>
        <v>-51</v>
      </c>
      <c r="Q12" s="45" t="str">
        <f t="shared" si="0"/>
        <v>- 12%</v>
      </c>
      <c r="R12" s="36">
        <f t="shared" si="1"/>
        <v>-0.12469437652811736</v>
      </c>
      <c r="S12" s="42"/>
      <c r="T12" s="29"/>
      <c r="U12" s="29">
        <f t="shared" si="17"/>
        <v>-263.5</v>
      </c>
      <c r="V12" s="45" t="str">
        <f t="shared" si="18"/>
        <v>- 64%</v>
      </c>
      <c r="W12" s="36">
        <f t="shared" si="19"/>
        <v>-0.64425427872860641</v>
      </c>
      <c r="X12" s="29"/>
      <c r="AA12" s="26"/>
      <c r="AB12" s="26"/>
      <c r="AC12" s="27" t="s">
        <v>11</v>
      </c>
      <c r="AD12" s="27" t="s">
        <v>20</v>
      </c>
      <c r="AE12" s="54">
        <v>34</v>
      </c>
      <c r="AF12" s="29">
        <v>10</v>
      </c>
      <c r="AG12" s="63">
        <f t="shared" si="20"/>
        <v>0.35087719298245612</v>
      </c>
      <c r="AH12" s="29">
        <v>18.5</v>
      </c>
      <c r="AI12" s="63">
        <f t="shared" si="21"/>
        <v>0.64912280701754388</v>
      </c>
      <c r="AJ12" s="6"/>
      <c r="AK12" s="29"/>
      <c r="AL12" s="29">
        <f t="shared" si="22"/>
        <v>-5.5</v>
      </c>
      <c r="AM12" s="45" t="str">
        <f t="shared" si="2"/>
        <v>- 16%</v>
      </c>
      <c r="AN12" s="36">
        <f t="shared" si="3"/>
        <v>-0.16176470588235295</v>
      </c>
      <c r="AO12" s="42"/>
      <c r="AP12" s="29"/>
      <c r="AQ12" s="29">
        <f t="shared" si="4"/>
        <v>-24</v>
      </c>
      <c r="AR12" s="45" t="str">
        <f t="shared" si="5"/>
        <v>- 71%</v>
      </c>
      <c r="AS12" s="36">
        <f t="shared" si="6"/>
        <v>-0.70588235294117652</v>
      </c>
      <c r="AT12" s="29"/>
      <c r="AW12" s="26"/>
      <c r="AX12" s="26"/>
      <c r="AY12" s="27" t="s">
        <v>11</v>
      </c>
      <c r="AZ12" s="27" t="s">
        <v>20</v>
      </c>
      <c r="BA12" s="54">
        <v>109</v>
      </c>
      <c r="BB12" s="29">
        <v>41</v>
      </c>
      <c r="BC12" s="63">
        <f t="shared" si="23"/>
        <v>0.43850267379679142</v>
      </c>
      <c r="BD12" s="29">
        <v>52.5</v>
      </c>
      <c r="BE12" s="63">
        <f t="shared" si="24"/>
        <v>0.56149732620320858</v>
      </c>
      <c r="BF12" s="6"/>
      <c r="BG12" s="29"/>
      <c r="BH12" s="29">
        <f t="shared" si="25"/>
        <v>-15.5</v>
      </c>
      <c r="BI12" s="45" t="str">
        <f t="shared" si="7"/>
        <v>- 14%</v>
      </c>
      <c r="BJ12" s="36">
        <f t="shared" si="8"/>
        <v>-0.14220183486238533</v>
      </c>
      <c r="BK12" s="42"/>
      <c r="BL12" s="29"/>
      <c r="BM12" s="29">
        <f t="shared" si="9"/>
        <v>-68</v>
      </c>
      <c r="BN12" s="45" t="str">
        <f t="shared" si="10"/>
        <v>- 62%</v>
      </c>
      <c r="BO12" s="36">
        <f t="shared" si="11"/>
        <v>-0.62385321100917435</v>
      </c>
      <c r="BP12" s="29"/>
      <c r="BS12" s="26"/>
      <c r="BT12" s="26"/>
      <c r="BU12" s="27" t="s">
        <v>11</v>
      </c>
      <c r="BV12" s="27" t="s">
        <v>20</v>
      </c>
      <c r="BW12" s="54">
        <v>123.5</v>
      </c>
      <c r="BX12" s="29">
        <v>49.5</v>
      </c>
      <c r="BY12" s="63">
        <f t="shared" si="26"/>
        <v>0.43612334801762115</v>
      </c>
      <c r="BZ12" s="29">
        <v>64</v>
      </c>
      <c r="CA12" s="63">
        <f t="shared" si="27"/>
        <v>0.56387665198237891</v>
      </c>
      <c r="CB12" s="6"/>
      <c r="CC12" s="29"/>
      <c r="CD12" s="29">
        <f t="shared" si="28"/>
        <v>-10</v>
      </c>
      <c r="CE12" s="45" t="str">
        <f t="shared" si="12"/>
        <v>- 8%</v>
      </c>
      <c r="CF12" s="36">
        <f t="shared" si="13"/>
        <v>-8.0971659919028341E-2</v>
      </c>
      <c r="CG12" s="42"/>
      <c r="CH12" s="29"/>
      <c r="CI12" s="29">
        <f t="shared" si="29"/>
        <v>-74</v>
      </c>
      <c r="CJ12" s="45" t="str">
        <f t="shared" si="30"/>
        <v>- 60%</v>
      </c>
      <c r="CK12" s="36">
        <f t="shared" si="31"/>
        <v>-0.59919028340080971</v>
      </c>
      <c r="CL12" s="29"/>
    </row>
    <row r="13" spans="1:92" ht="11.45" customHeight="1" x14ac:dyDescent="0.15">
      <c r="A13" s="2" t="s">
        <v>35</v>
      </c>
      <c r="B13" s="1"/>
      <c r="E13" s="20"/>
      <c r="F13" s="20"/>
      <c r="G13" s="21" t="s">
        <v>12</v>
      </c>
      <c r="H13" s="21" t="s">
        <v>21</v>
      </c>
      <c r="I13" s="56">
        <v>795</v>
      </c>
      <c r="J13" s="23">
        <v>132</v>
      </c>
      <c r="K13" s="66">
        <f t="shared" si="14"/>
        <v>8.1205782836050441E-2</v>
      </c>
      <c r="L13" s="23">
        <v>1493.5</v>
      </c>
      <c r="M13" s="66">
        <f t="shared" si="15"/>
        <v>0.9187942171639496</v>
      </c>
      <c r="N13" s="6"/>
      <c r="O13" s="23"/>
      <c r="P13" s="23">
        <f t="shared" si="16"/>
        <v>830.5</v>
      </c>
      <c r="Q13" s="48" t="str">
        <f t="shared" si="0"/>
        <v>+ 104%</v>
      </c>
      <c r="R13" s="41">
        <f t="shared" si="1"/>
        <v>1.0446540880503146</v>
      </c>
      <c r="S13" s="24"/>
      <c r="T13" s="23"/>
      <c r="U13" s="23">
        <f t="shared" si="17"/>
        <v>-663</v>
      </c>
      <c r="V13" s="48" t="str">
        <f t="shared" si="18"/>
        <v>- 83%</v>
      </c>
      <c r="W13" s="41">
        <f t="shared" si="19"/>
        <v>-0.83396226415094343</v>
      </c>
      <c r="X13" s="23"/>
      <c r="AA13" s="20"/>
      <c r="AB13" s="20"/>
      <c r="AC13" s="21" t="s">
        <v>12</v>
      </c>
      <c r="AD13" s="21" t="s">
        <v>21</v>
      </c>
      <c r="AE13" s="56">
        <v>60.5</v>
      </c>
      <c r="AF13" s="23">
        <v>8</v>
      </c>
      <c r="AG13" s="66">
        <f t="shared" si="20"/>
        <v>5.9479553903345722E-2</v>
      </c>
      <c r="AH13" s="23">
        <v>126.5</v>
      </c>
      <c r="AI13" s="66">
        <f t="shared" si="21"/>
        <v>0.94052044609665431</v>
      </c>
      <c r="AJ13" s="6"/>
      <c r="AK13" s="23"/>
      <c r="AL13" s="23">
        <f t="shared" si="22"/>
        <v>74</v>
      </c>
      <c r="AM13" s="48" t="str">
        <f t="shared" si="2"/>
        <v>+ 122%</v>
      </c>
      <c r="AN13" s="41">
        <f t="shared" si="3"/>
        <v>1.2231404958677685</v>
      </c>
      <c r="AO13" s="24"/>
      <c r="AP13" s="23"/>
      <c r="AQ13" s="23">
        <f t="shared" si="4"/>
        <v>-52.5</v>
      </c>
      <c r="AR13" s="48" t="str">
        <f t="shared" si="5"/>
        <v>- 87%</v>
      </c>
      <c r="AS13" s="41">
        <f t="shared" si="6"/>
        <v>-0.86776859504132231</v>
      </c>
      <c r="AT13" s="23"/>
      <c r="AW13" s="20"/>
      <c r="AX13" s="20"/>
      <c r="AY13" s="21" t="s">
        <v>12</v>
      </c>
      <c r="AZ13" s="21" t="s">
        <v>21</v>
      </c>
      <c r="BA13" s="56">
        <v>231.5</v>
      </c>
      <c r="BB13" s="23">
        <v>46.5</v>
      </c>
      <c r="BC13" s="66">
        <f t="shared" si="23"/>
        <v>9.480122324159021E-2</v>
      </c>
      <c r="BD13" s="23">
        <v>444</v>
      </c>
      <c r="BE13" s="66">
        <f t="shared" si="24"/>
        <v>0.90519877675840976</v>
      </c>
      <c r="BF13" s="6"/>
      <c r="BG13" s="23"/>
      <c r="BH13" s="23">
        <f t="shared" si="25"/>
        <v>259</v>
      </c>
      <c r="BI13" s="48" t="str">
        <f t="shared" si="7"/>
        <v>+ 112%</v>
      </c>
      <c r="BJ13" s="41">
        <f t="shared" si="8"/>
        <v>1.1187904967602591</v>
      </c>
      <c r="BK13" s="24"/>
      <c r="BL13" s="23"/>
      <c r="BM13" s="23">
        <f t="shared" si="9"/>
        <v>-185</v>
      </c>
      <c r="BN13" s="48" t="str">
        <f t="shared" si="10"/>
        <v>- 80%</v>
      </c>
      <c r="BO13" s="41">
        <f t="shared" si="11"/>
        <v>-0.79913606911447088</v>
      </c>
      <c r="BP13" s="23"/>
      <c r="BS13" s="20"/>
      <c r="BT13" s="20"/>
      <c r="BU13" s="21" t="s">
        <v>12</v>
      </c>
      <c r="BV13" s="21" t="s">
        <v>21</v>
      </c>
      <c r="BW13" s="56">
        <v>235</v>
      </c>
      <c r="BX13" s="23">
        <v>38</v>
      </c>
      <c r="BY13" s="66">
        <f t="shared" si="26"/>
        <v>8.3516483516483511E-2</v>
      </c>
      <c r="BZ13" s="23">
        <v>417</v>
      </c>
      <c r="CA13" s="66">
        <f t="shared" si="27"/>
        <v>0.91648351648351645</v>
      </c>
      <c r="CB13" s="6"/>
      <c r="CC13" s="23"/>
      <c r="CD13" s="23">
        <f t="shared" si="28"/>
        <v>220</v>
      </c>
      <c r="CE13" s="48" t="str">
        <f t="shared" si="12"/>
        <v>+ 94%</v>
      </c>
      <c r="CF13" s="41">
        <f t="shared" si="13"/>
        <v>0.93617021276595747</v>
      </c>
      <c r="CG13" s="24"/>
      <c r="CH13" s="23"/>
      <c r="CI13" s="23">
        <f t="shared" si="29"/>
        <v>-197</v>
      </c>
      <c r="CJ13" s="48" t="str">
        <f t="shared" si="30"/>
        <v>- 84%</v>
      </c>
      <c r="CK13" s="41">
        <f t="shared" si="31"/>
        <v>-0.83829787234042552</v>
      </c>
      <c r="CL13" s="23"/>
    </row>
    <row r="14" spans="1:92" ht="11.45" customHeight="1" x14ac:dyDescent="0.15">
      <c r="C14" s="1"/>
      <c r="E14" s="26" t="s">
        <v>9</v>
      </c>
      <c r="F14" s="26" t="s">
        <v>1</v>
      </c>
      <c r="G14" s="27" t="s">
        <v>7</v>
      </c>
      <c r="H14" s="27" t="s">
        <v>0</v>
      </c>
      <c r="I14" s="54">
        <v>39.5</v>
      </c>
      <c r="J14" s="29">
        <v>13.5</v>
      </c>
      <c r="K14" s="63">
        <f t="shared" si="14"/>
        <v>7.9646017699115043E-2</v>
      </c>
      <c r="L14" s="29">
        <v>156</v>
      </c>
      <c r="M14" s="63">
        <f t="shared" si="15"/>
        <v>0.92035398230088494</v>
      </c>
      <c r="N14" s="6"/>
      <c r="O14" s="29"/>
      <c r="P14" s="29">
        <f t="shared" si="16"/>
        <v>130</v>
      </c>
      <c r="Q14" s="45" t="str">
        <f t="shared" si="0"/>
        <v>+ 329%</v>
      </c>
      <c r="R14" s="40">
        <f t="shared" si="1"/>
        <v>3.2911392405063293</v>
      </c>
      <c r="S14" s="42"/>
      <c r="T14" s="29"/>
      <c r="U14" s="29">
        <f t="shared" si="17"/>
        <v>-26</v>
      </c>
      <c r="V14" s="45" t="str">
        <f t="shared" si="18"/>
        <v>- 66%</v>
      </c>
      <c r="W14" s="40">
        <f t="shared" si="19"/>
        <v>-0.65822784810126578</v>
      </c>
      <c r="X14" s="29"/>
      <c r="AA14" s="26" t="s">
        <v>9</v>
      </c>
      <c r="AB14" s="26" t="s">
        <v>1</v>
      </c>
      <c r="AC14" s="27" t="s">
        <v>7</v>
      </c>
      <c r="AD14" s="27" t="s">
        <v>0</v>
      </c>
      <c r="AE14" s="54">
        <v>4</v>
      </c>
      <c r="AF14" s="29">
        <v>2</v>
      </c>
      <c r="AG14" s="63">
        <f t="shared" si="20"/>
        <v>9.0909090909090912E-2</v>
      </c>
      <c r="AH14" s="29">
        <v>20</v>
      </c>
      <c r="AI14" s="63">
        <f t="shared" si="21"/>
        <v>0.90909090909090906</v>
      </c>
      <c r="AJ14" s="6"/>
      <c r="AK14" s="29"/>
      <c r="AL14" s="29">
        <f t="shared" si="22"/>
        <v>18</v>
      </c>
      <c r="AM14" s="45" t="str">
        <f t="shared" si="2"/>
        <v>+ 450%</v>
      </c>
      <c r="AN14" s="40">
        <f t="shared" si="3"/>
        <v>4.5</v>
      </c>
      <c r="AO14" s="42"/>
      <c r="AP14" s="29"/>
      <c r="AQ14" s="29">
        <f t="shared" si="4"/>
        <v>-2</v>
      </c>
      <c r="AR14" s="45" t="str">
        <f t="shared" si="5"/>
        <v>- 50%</v>
      </c>
      <c r="AS14" s="40">
        <f t="shared" si="6"/>
        <v>-0.5</v>
      </c>
      <c r="AT14" s="29"/>
      <c r="AW14" s="26" t="s">
        <v>9</v>
      </c>
      <c r="AX14" s="26" t="s">
        <v>1</v>
      </c>
      <c r="AY14" s="27" t="s">
        <v>7</v>
      </c>
      <c r="AZ14" s="27" t="s">
        <v>0</v>
      </c>
      <c r="BA14" s="54">
        <v>13.5</v>
      </c>
      <c r="BB14" s="29">
        <v>3.5</v>
      </c>
      <c r="BC14" s="63">
        <f t="shared" si="23"/>
        <v>7.7777777777777779E-2</v>
      </c>
      <c r="BD14" s="29">
        <v>41.5</v>
      </c>
      <c r="BE14" s="63">
        <f t="shared" si="24"/>
        <v>0.92222222222222228</v>
      </c>
      <c r="BF14" s="6"/>
      <c r="BG14" s="29"/>
      <c r="BH14" s="29">
        <f t="shared" si="25"/>
        <v>31.5</v>
      </c>
      <c r="BI14" s="45" t="str">
        <f t="shared" si="7"/>
        <v>+ 233%</v>
      </c>
      <c r="BJ14" s="40">
        <f t="shared" si="8"/>
        <v>2.3333333333333335</v>
      </c>
      <c r="BK14" s="42"/>
      <c r="BL14" s="29"/>
      <c r="BM14" s="29">
        <f t="shared" si="9"/>
        <v>-10</v>
      </c>
      <c r="BN14" s="45" t="str">
        <f t="shared" si="10"/>
        <v>- 74%</v>
      </c>
      <c r="BO14" s="40">
        <f t="shared" si="11"/>
        <v>-0.7407407407407407</v>
      </c>
      <c r="BP14" s="29"/>
      <c r="BS14" s="26" t="s">
        <v>9</v>
      </c>
      <c r="BT14" s="26" t="s">
        <v>1</v>
      </c>
      <c r="BU14" s="27" t="s">
        <v>7</v>
      </c>
      <c r="BV14" s="27" t="s">
        <v>0</v>
      </c>
      <c r="BW14" s="54">
        <v>12</v>
      </c>
      <c r="BX14" s="29">
        <v>5.5</v>
      </c>
      <c r="BY14" s="63">
        <f t="shared" si="26"/>
        <v>0.13095238095238096</v>
      </c>
      <c r="BZ14" s="29">
        <v>36.5</v>
      </c>
      <c r="CA14" s="63">
        <f t="shared" si="27"/>
        <v>0.86904761904761907</v>
      </c>
      <c r="CB14" s="6"/>
      <c r="CC14" s="29"/>
      <c r="CD14" s="29">
        <f t="shared" si="28"/>
        <v>30</v>
      </c>
      <c r="CE14" s="45" t="str">
        <f t="shared" si="12"/>
        <v>+ 250%</v>
      </c>
      <c r="CF14" s="40">
        <f t="shared" si="13"/>
        <v>2.5</v>
      </c>
      <c r="CG14" s="42"/>
      <c r="CH14" s="29"/>
      <c r="CI14" s="29">
        <f t="shared" si="29"/>
        <v>-6.5</v>
      </c>
      <c r="CJ14" s="45" t="str">
        <f t="shared" si="30"/>
        <v>- 54%</v>
      </c>
      <c r="CK14" s="40">
        <f t="shared" si="31"/>
        <v>-0.54166666666666663</v>
      </c>
      <c r="CL14" s="29"/>
    </row>
    <row r="15" spans="1:92" ht="11.45" customHeight="1" x14ac:dyDescent="0.15">
      <c r="C15" s="1"/>
      <c r="E15" s="17"/>
      <c r="F15" s="17"/>
      <c r="G15" s="16" t="s">
        <v>11</v>
      </c>
      <c r="H15" s="16" t="s">
        <v>20</v>
      </c>
      <c r="I15" s="53">
        <v>93</v>
      </c>
      <c r="J15" s="13">
        <v>32.5</v>
      </c>
      <c r="K15" s="64">
        <f t="shared" si="14"/>
        <v>0.24904214559386972</v>
      </c>
      <c r="L15" s="13">
        <v>98</v>
      </c>
      <c r="M15" s="64">
        <f t="shared" si="15"/>
        <v>0.75095785440613028</v>
      </c>
      <c r="N15" s="6"/>
      <c r="O15" s="13"/>
      <c r="P15" s="13">
        <f t="shared" si="16"/>
        <v>37.5</v>
      </c>
      <c r="Q15" s="46" t="str">
        <f t="shared" si="0"/>
        <v>+ 40%</v>
      </c>
      <c r="R15" s="37">
        <f t="shared" si="1"/>
        <v>0.40322580645161288</v>
      </c>
      <c r="S15" s="19"/>
      <c r="T15" s="13"/>
      <c r="U15" s="13">
        <f t="shared" si="17"/>
        <v>-60.5</v>
      </c>
      <c r="V15" s="46" t="str">
        <f t="shared" si="18"/>
        <v>- 65%</v>
      </c>
      <c r="W15" s="37">
        <f t="shared" si="19"/>
        <v>-0.65053763440860213</v>
      </c>
      <c r="X15" s="13"/>
      <c r="AA15" s="17"/>
      <c r="AB15" s="17"/>
      <c r="AC15" s="16" t="s">
        <v>11</v>
      </c>
      <c r="AD15" s="16" t="s">
        <v>20</v>
      </c>
      <c r="AE15" s="53">
        <v>5</v>
      </c>
      <c r="AF15" s="13">
        <v>2.5</v>
      </c>
      <c r="AG15" s="64">
        <f t="shared" si="20"/>
        <v>0.16666666666666666</v>
      </c>
      <c r="AH15" s="13">
        <v>12.5</v>
      </c>
      <c r="AI15" s="64">
        <f t="shared" si="21"/>
        <v>0.83333333333333337</v>
      </c>
      <c r="AJ15" s="6"/>
      <c r="AK15" s="13"/>
      <c r="AL15" s="13">
        <f t="shared" si="22"/>
        <v>10</v>
      </c>
      <c r="AM15" s="46" t="str">
        <f t="shared" si="2"/>
        <v>+ 200%</v>
      </c>
      <c r="AN15" s="37">
        <f t="shared" si="3"/>
        <v>2</v>
      </c>
      <c r="AO15" s="19"/>
      <c r="AP15" s="13"/>
      <c r="AQ15" s="13">
        <f t="shared" si="4"/>
        <v>-2.5</v>
      </c>
      <c r="AR15" s="46" t="str">
        <f t="shared" si="5"/>
        <v>- 50%</v>
      </c>
      <c r="AS15" s="37">
        <f t="shared" si="6"/>
        <v>-0.5</v>
      </c>
      <c r="AT15" s="13"/>
      <c r="AW15" s="17"/>
      <c r="AX15" s="17"/>
      <c r="AY15" s="16" t="s">
        <v>11</v>
      </c>
      <c r="AZ15" s="16" t="s">
        <v>20</v>
      </c>
      <c r="BA15" s="53">
        <v>28</v>
      </c>
      <c r="BB15" s="13">
        <v>11</v>
      </c>
      <c r="BC15" s="64">
        <f t="shared" si="23"/>
        <v>0.27500000000000002</v>
      </c>
      <c r="BD15" s="13">
        <v>29</v>
      </c>
      <c r="BE15" s="64">
        <f t="shared" si="24"/>
        <v>0.72499999999999998</v>
      </c>
      <c r="BF15" s="6"/>
      <c r="BG15" s="13"/>
      <c r="BH15" s="13">
        <f t="shared" si="25"/>
        <v>12</v>
      </c>
      <c r="BI15" s="46" t="str">
        <f t="shared" si="7"/>
        <v>+ 43%</v>
      </c>
      <c r="BJ15" s="37">
        <f t="shared" si="8"/>
        <v>0.42857142857142855</v>
      </c>
      <c r="BK15" s="19"/>
      <c r="BL15" s="13"/>
      <c r="BM15" s="13">
        <f t="shared" si="9"/>
        <v>-17</v>
      </c>
      <c r="BN15" s="46" t="str">
        <f t="shared" si="10"/>
        <v>- 61%</v>
      </c>
      <c r="BO15" s="37">
        <f t="shared" si="11"/>
        <v>-0.6071428571428571</v>
      </c>
      <c r="BP15" s="13"/>
      <c r="BS15" s="17"/>
      <c r="BT15" s="17"/>
      <c r="BU15" s="16" t="s">
        <v>11</v>
      </c>
      <c r="BV15" s="16" t="s">
        <v>20</v>
      </c>
      <c r="BW15" s="53">
        <v>30.5</v>
      </c>
      <c r="BX15" s="13">
        <v>8.5</v>
      </c>
      <c r="BY15" s="64">
        <f t="shared" si="26"/>
        <v>0.23287671232876711</v>
      </c>
      <c r="BZ15" s="13">
        <v>28</v>
      </c>
      <c r="CA15" s="64">
        <f t="shared" si="27"/>
        <v>0.76712328767123283</v>
      </c>
      <c r="CB15" s="6"/>
      <c r="CC15" s="13"/>
      <c r="CD15" s="13">
        <f t="shared" si="28"/>
        <v>6</v>
      </c>
      <c r="CE15" s="46" t="str">
        <f t="shared" si="12"/>
        <v>+ 20%</v>
      </c>
      <c r="CF15" s="37">
        <f t="shared" si="13"/>
        <v>0.19672131147540983</v>
      </c>
      <c r="CG15" s="19"/>
      <c r="CH15" s="13"/>
      <c r="CI15" s="13">
        <f t="shared" si="29"/>
        <v>-22</v>
      </c>
      <c r="CJ15" s="46" t="str">
        <f t="shared" si="30"/>
        <v>- 72%</v>
      </c>
      <c r="CK15" s="37">
        <f t="shared" si="31"/>
        <v>-0.72131147540983609</v>
      </c>
      <c r="CL15" s="13"/>
    </row>
    <row r="16" spans="1:92" ht="11.45" customHeight="1" x14ac:dyDescent="0.15">
      <c r="C16" s="1"/>
      <c r="E16" s="31"/>
      <c r="F16" s="31"/>
      <c r="G16" s="32" t="s">
        <v>12</v>
      </c>
      <c r="H16" s="32" t="s">
        <v>21</v>
      </c>
      <c r="I16" s="55">
        <v>111</v>
      </c>
      <c r="J16" s="34">
        <v>42</v>
      </c>
      <c r="K16" s="65">
        <f t="shared" si="14"/>
        <v>8.3499005964214709E-2</v>
      </c>
      <c r="L16" s="34">
        <v>461</v>
      </c>
      <c r="M16" s="65">
        <f t="shared" si="15"/>
        <v>0.91650099403578533</v>
      </c>
      <c r="N16" s="6"/>
      <c r="O16" s="34"/>
      <c r="P16" s="34">
        <f t="shared" si="16"/>
        <v>392</v>
      </c>
      <c r="Q16" s="47" t="str">
        <f t="shared" si="0"/>
        <v>+ 353%</v>
      </c>
      <c r="R16" s="38">
        <f t="shared" si="1"/>
        <v>3.5315315315315314</v>
      </c>
      <c r="S16" s="43"/>
      <c r="T16" s="34"/>
      <c r="U16" s="34">
        <f t="shared" si="17"/>
        <v>-69</v>
      </c>
      <c r="V16" s="47" t="str">
        <f t="shared" si="18"/>
        <v>- 62%</v>
      </c>
      <c r="W16" s="38">
        <f t="shared" si="19"/>
        <v>-0.6216216216216216</v>
      </c>
      <c r="X16" s="34"/>
      <c r="AA16" s="31"/>
      <c r="AB16" s="31"/>
      <c r="AC16" s="32" t="s">
        <v>12</v>
      </c>
      <c r="AD16" s="32" t="s">
        <v>21</v>
      </c>
      <c r="AE16" s="55">
        <v>9.5</v>
      </c>
      <c r="AF16" s="34">
        <v>2</v>
      </c>
      <c r="AG16" s="65">
        <f t="shared" si="20"/>
        <v>4.1666666666666664E-2</v>
      </c>
      <c r="AH16" s="34">
        <v>46</v>
      </c>
      <c r="AI16" s="65">
        <f t="shared" si="21"/>
        <v>0.95833333333333337</v>
      </c>
      <c r="AJ16" s="6"/>
      <c r="AK16" s="34"/>
      <c r="AL16" s="34">
        <f t="shared" si="22"/>
        <v>38.5</v>
      </c>
      <c r="AM16" s="47" t="str">
        <f t="shared" si="2"/>
        <v>+ 405%</v>
      </c>
      <c r="AN16" s="38">
        <f t="shared" si="3"/>
        <v>4.0526315789473681</v>
      </c>
      <c r="AO16" s="43"/>
      <c r="AP16" s="34"/>
      <c r="AQ16" s="34">
        <f t="shared" si="4"/>
        <v>-7.5</v>
      </c>
      <c r="AR16" s="47" t="str">
        <f t="shared" si="5"/>
        <v>- 79%</v>
      </c>
      <c r="AS16" s="38">
        <f t="shared" si="6"/>
        <v>-0.78947368421052633</v>
      </c>
      <c r="AT16" s="34"/>
      <c r="AW16" s="31"/>
      <c r="AX16" s="31"/>
      <c r="AY16" s="32" t="s">
        <v>12</v>
      </c>
      <c r="AZ16" s="32" t="s">
        <v>21</v>
      </c>
      <c r="BA16" s="55">
        <v>34</v>
      </c>
      <c r="BB16" s="34">
        <v>14.5</v>
      </c>
      <c r="BC16" s="65">
        <f t="shared" si="23"/>
        <v>9.4771241830065356E-2</v>
      </c>
      <c r="BD16" s="34">
        <v>138.5</v>
      </c>
      <c r="BE16" s="65">
        <f t="shared" si="24"/>
        <v>0.90522875816993464</v>
      </c>
      <c r="BF16" s="6"/>
      <c r="BG16" s="34"/>
      <c r="BH16" s="34">
        <f t="shared" si="25"/>
        <v>119</v>
      </c>
      <c r="BI16" s="47" t="str">
        <f t="shared" si="7"/>
        <v>+ 350%</v>
      </c>
      <c r="BJ16" s="38">
        <f t="shared" si="8"/>
        <v>3.5</v>
      </c>
      <c r="BK16" s="43"/>
      <c r="BL16" s="34"/>
      <c r="BM16" s="34">
        <f t="shared" si="9"/>
        <v>-19.5</v>
      </c>
      <c r="BN16" s="47" t="str">
        <f t="shared" si="10"/>
        <v>- 57%</v>
      </c>
      <c r="BO16" s="38">
        <f t="shared" si="11"/>
        <v>-0.57352941176470584</v>
      </c>
      <c r="BP16" s="34"/>
      <c r="BS16" s="31"/>
      <c r="BT16" s="31"/>
      <c r="BU16" s="32" t="s">
        <v>12</v>
      </c>
      <c r="BV16" s="32" t="s">
        <v>21</v>
      </c>
      <c r="BW16" s="55">
        <v>32</v>
      </c>
      <c r="BX16" s="34">
        <v>14.5</v>
      </c>
      <c r="BY16" s="65">
        <f t="shared" si="26"/>
        <v>9.7643097643097643E-2</v>
      </c>
      <c r="BZ16" s="34">
        <v>134</v>
      </c>
      <c r="CA16" s="65">
        <f t="shared" si="27"/>
        <v>0.90235690235690236</v>
      </c>
      <c r="CB16" s="6"/>
      <c r="CC16" s="34"/>
      <c r="CD16" s="34">
        <f t="shared" si="28"/>
        <v>116.5</v>
      </c>
      <c r="CE16" s="47" t="str">
        <f t="shared" si="12"/>
        <v>+ 364%</v>
      </c>
      <c r="CF16" s="38">
        <f t="shared" si="13"/>
        <v>3.640625</v>
      </c>
      <c r="CG16" s="43"/>
      <c r="CH16" s="34"/>
      <c r="CI16" s="34">
        <f t="shared" si="29"/>
        <v>-17.5</v>
      </c>
      <c r="CJ16" s="47" t="str">
        <f t="shared" si="30"/>
        <v>- 55%</v>
      </c>
      <c r="CK16" s="38">
        <f t="shared" si="31"/>
        <v>-0.546875</v>
      </c>
      <c r="CL16" s="34"/>
    </row>
    <row r="17" spans="3:90" ht="11.45" customHeight="1" x14ac:dyDescent="0.15">
      <c r="C17" s="1"/>
      <c r="E17" s="17" t="s">
        <v>10</v>
      </c>
      <c r="F17" s="17" t="s">
        <v>19</v>
      </c>
      <c r="G17" s="16" t="s">
        <v>7</v>
      </c>
      <c r="H17" s="16" t="s">
        <v>0</v>
      </c>
      <c r="I17" s="53">
        <v>17</v>
      </c>
      <c r="J17" s="13">
        <v>8</v>
      </c>
      <c r="K17" s="64">
        <f t="shared" si="14"/>
        <v>0.31372549019607843</v>
      </c>
      <c r="L17" s="13">
        <v>17.5</v>
      </c>
      <c r="M17" s="64">
        <f t="shared" si="15"/>
        <v>0.68627450980392157</v>
      </c>
      <c r="N17" s="6"/>
      <c r="O17" s="13"/>
      <c r="P17" s="13">
        <f t="shared" si="16"/>
        <v>8.5</v>
      </c>
      <c r="Q17" s="46" t="str">
        <f t="shared" si="0"/>
        <v>+ 50%</v>
      </c>
      <c r="R17" s="39">
        <f t="shared" si="1"/>
        <v>0.5</v>
      </c>
      <c r="S17" s="19"/>
      <c r="T17" s="13"/>
      <c r="U17" s="13">
        <f t="shared" si="17"/>
        <v>-9</v>
      </c>
      <c r="V17" s="46" t="str">
        <f t="shared" si="18"/>
        <v>- 53%</v>
      </c>
      <c r="W17" s="39">
        <f t="shared" si="19"/>
        <v>-0.52941176470588236</v>
      </c>
      <c r="X17" s="13"/>
      <c r="AA17" s="17" t="s">
        <v>10</v>
      </c>
      <c r="AB17" s="17" t="s">
        <v>19</v>
      </c>
      <c r="AC17" s="16" t="s">
        <v>7</v>
      </c>
      <c r="AD17" s="16" t="s">
        <v>0</v>
      </c>
      <c r="AE17" s="53">
        <v>2.5</v>
      </c>
      <c r="AF17" s="13">
        <v>0.5</v>
      </c>
      <c r="AG17" s="64">
        <f t="shared" si="20"/>
        <v>0.2</v>
      </c>
      <c r="AH17" s="13">
        <v>2</v>
      </c>
      <c r="AI17" s="64">
        <f t="shared" si="21"/>
        <v>0.8</v>
      </c>
      <c r="AJ17" s="6"/>
      <c r="AK17" s="13"/>
      <c r="AL17" s="13">
        <f t="shared" si="22"/>
        <v>0</v>
      </c>
      <c r="AM17" s="46" t="str">
        <f t="shared" si="2"/>
        <v>o</v>
      </c>
      <c r="AN17" s="39">
        <f t="shared" si="3"/>
        <v>0</v>
      </c>
      <c r="AO17" s="19"/>
      <c r="AP17" s="13"/>
      <c r="AQ17" s="13">
        <f t="shared" si="4"/>
        <v>-2</v>
      </c>
      <c r="AR17" s="46" t="str">
        <f t="shared" si="5"/>
        <v>- 80%</v>
      </c>
      <c r="AS17" s="39">
        <f t="shared" si="6"/>
        <v>-0.8</v>
      </c>
      <c r="AT17" s="13"/>
      <c r="AW17" s="17" t="s">
        <v>10</v>
      </c>
      <c r="AX17" s="17" t="s">
        <v>19</v>
      </c>
      <c r="AY17" s="16" t="s">
        <v>7</v>
      </c>
      <c r="AZ17" s="16" t="s">
        <v>0</v>
      </c>
      <c r="BA17" s="53">
        <v>5.5</v>
      </c>
      <c r="BB17" s="13">
        <v>2</v>
      </c>
      <c r="BC17" s="64">
        <f t="shared" si="23"/>
        <v>0.33333333333333331</v>
      </c>
      <c r="BD17" s="13">
        <v>4</v>
      </c>
      <c r="BE17" s="64">
        <f t="shared" si="24"/>
        <v>0.66666666666666663</v>
      </c>
      <c r="BF17" s="6"/>
      <c r="BG17" s="13"/>
      <c r="BH17" s="13">
        <f t="shared" si="25"/>
        <v>0.5</v>
      </c>
      <c r="BI17" s="46" t="str">
        <f t="shared" si="7"/>
        <v>+ 9%</v>
      </c>
      <c r="BJ17" s="39">
        <f t="shared" si="8"/>
        <v>9.0909090909090912E-2</v>
      </c>
      <c r="BK17" s="19"/>
      <c r="BL17" s="13"/>
      <c r="BM17" s="13">
        <f t="shared" si="9"/>
        <v>-3.5</v>
      </c>
      <c r="BN17" s="46" t="str">
        <f t="shared" si="10"/>
        <v>- 64%</v>
      </c>
      <c r="BO17" s="39">
        <f t="shared" si="11"/>
        <v>-0.63636363636363635</v>
      </c>
      <c r="BP17" s="13"/>
      <c r="BS17" s="17" t="s">
        <v>10</v>
      </c>
      <c r="BT17" s="17" t="s">
        <v>19</v>
      </c>
      <c r="BU17" s="16" t="s">
        <v>7</v>
      </c>
      <c r="BV17" s="16" t="s">
        <v>0</v>
      </c>
      <c r="BW17" s="53">
        <v>4</v>
      </c>
      <c r="BX17" s="13">
        <v>3.5</v>
      </c>
      <c r="BY17" s="64">
        <f t="shared" si="26"/>
        <v>0.5</v>
      </c>
      <c r="BZ17" s="13">
        <v>3.5</v>
      </c>
      <c r="CA17" s="64">
        <f t="shared" si="27"/>
        <v>0.5</v>
      </c>
      <c r="CB17" s="6"/>
      <c r="CC17" s="13"/>
      <c r="CD17" s="13">
        <f t="shared" si="28"/>
        <v>3</v>
      </c>
      <c r="CE17" s="46" t="str">
        <f t="shared" si="12"/>
        <v>+ 75%</v>
      </c>
      <c r="CF17" s="39">
        <f t="shared" si="13"/>
        <v>0.75</v>
      </c>
      <c r="CG17" s="19"/>
      <c r="CH17" s="13"/>
      <c r="CI17" s="13">
        <f t="shared" si="29"/>
        <v>-0.5</v>
      </c>
      <c r="CJ17" s="46" t="str">
        <f t="shared" si="30"/>
        <v>- 12%</v>
      </c>
      <c r="CK17" s="39">
        <f t="shared" si="31"/>
        <v>-0.125</v>
      </c>
      <c r="CL17" s="13"/>
    </row>
    <row r="18" spans="3:90" ht="11.45" customHeight="1" x14ac:dyDescent="0.15">
      <c r="E18" s="31"/>
      <c r="F18" s="31"/>
      <c r="G18" s="32" t="s">
        <v>12</v>
      </c>
      <c r="H18" s="32" t="s">
        <v>21</v>
      </c>
      <c r="I18" s="55">
        <v>25</v>
      </c>
      <c r="J18" s="34">
        <v>25</v>
      </c>
      <c r="K18" s="65">
        <f t="shared" si="14"/>
        <v>0.58823529411764708</v>
      </c>
      <c r="L18" s="34">
        <v>17.5</v>
      </c>
      <c r="M18" s="65">
        <f t="shared" si="15"/>
        <v>0.41176470588235292</v>
      </c>
      <c r="N18" s="6"/>
      <c r="O18" s="34"/>
      <c r="P18" s="34">
        <f t="shared" si="16"/>
        <v>17.5</v>
      </c>
      <c r="Q18" s="47" t="str">
        <f t="shared" si="0"/>
        <v>+ 70%</v>
      </c>
      <c r="R18" s="38">
        <f t="shared" si="1"/>
        <v>0.7</v>
      </c>
      <c r="S18" s="43"/>
      <c r="T18" s="34"/>
      <c r="U18" s="34">
        <f t="shared" si="17"/>
        <v>0</v>
      </c>
      <c r="V18" s="47" t="str">
        <f t="shared" si="18"/>
        <v>o</v>
      </c>
      <c r="W18" s="38">
        <f t="shared" si="19"/>
        <v>0</v>
      </c>
      <c r="X18" s="34"/>
      <c r="AA18" s="31"/>
      <c r="AB18" s="31"/>
      <c r="AC18" s="32" t="s">
        <v>12</v>
      </c>
      <c r="AD18" s="32" t="s">
        <v>21</v>
      </c>
      <c r="AE18" s="55">
        <v>1.5</v>
      </c>
      <c r="AF18" s="34">
        <v>2.5</v>
      </c>
      <c r="AG18" s="65">
        <f t="shared" si="20"/>
        <v>1</v>
      </c>
      <c r="AH18" s="34">
        <v>0</v>
      </c>
      <c r="AI18" s="65">
        <f t="shared" si="21"/>
        <v>0</v>
      </c>
      <c r="AJ18" s="6"/>
      <c r="AK18" s="34"/>
      <c r="AL18" s="34">
        <f t="shared" si="22"/>
        <v>1</v>
      </c>
      <c r="AM18" s="47" t="str">
        <f t="shared" si="2"/>
        <v>+ 67%</v>
      </c>
      <c r="AN18" s="38">
        <f t="shared" si="3"/>
        <v>0.66666666666666663</v>
      </c>
      <c r="AO18" s="43"/>
      <c r="AP18" s="34"/>
      <c r="AQ18" s="34">
        <f t="shared" si="4"/>
        <v>1</v>
      </c>
      <c r="AR18" s="47" t="str">
        <f t="shared" si="5"/>
        <v>+ 67%</v>
      </c>
      <c r="AS18" s="38">
        <f t="shared" si="6"/>
        <v>0.66666666666666663</v>
      </c>
      <c r="AT18" s="34"/>
      <c r="AW18" s="31"/>
      <c r="AX18" s="31"/>
      <c r="AY18" s="32" t="s">
        <v>12</v>
      </c>
      <c r="AZ18" s="32" t="s">
        <v>21</v>
      </c>
      <c r="BA18" s="55">
        <v>7.5</v>
      </c>
      <c r="BB18" s="34">
        <v>7.5</v>
      </c>
      <c r="BC18" s="65">
        <f t="shared" si="23"/>
        <v>0.6</v>
      </c>
      <c r="BD18" s="34">
        <v>5</v>
      </c>
      <c r="BE18" s="65">
        <f t="shared" si="24"/>
        <v>0.4</v>
      </c>
      <c r="BF18" s="6"/>
      <c r="BG18" s="34"/>
      <c r="BH18" s="34">
        <f t="shared" si="25"/>
        <v>5</v>
      </c>
      <c r="BI18" s="47" t="str">
        <f t="shared" si="7"/>
        <v>+ 67%</v>
      </c>
      <c r="BJ18" s="38">
        <f t="shared" si="8"/>
        <v>0.66666666666666663</v>
      </c>
      <c r="BK18" s="43"/>
      <c r="BL18" s="34"/>
      <c r="BM18" s="34">
        <f t="shared" si="9"/>
        <v>0</v>
      </c>
      <c r="BN18" s="47" t="str">
        <f t="shared" si="10"/>
        <v>o</v>
      </c>
      <c r="BO18" s="38">
        <f t="shared" si="11"/>
        <v>0</v>
      </c>
      <c r="BP18" s="34"/>
      <c r="BS18" s="31"/>
      <c r="BT18" s="31"/>
      <c r="BU18" s="32" t="s">
        <v>12</v>
      </c>
      <c r="BV18" s="32" t="s">
        <v>21</v>
      </c>
      <c r="BW18" s="55">
        <v>10.5</v>
      </c>
      <c r="BX18" s="34">
        <v>9</v>
      </c>
      <c r="BY18" s="65">
        <f t="shared" si="26"/>
        <v>0.52941176470588236</v>
      </c>
      <c r="BZ18" s="34">
        <v>8</v>
      </c>
      <c r="CA18" s="65">
        <f t="shared" si="27"/>
        <v>0.47058823529411764</v>
      </c>
      <c r="CB18" s="6"/>
      <c r="CC18" s="34"/>
      <c r="CD18" s="34">
        <f t="shared" si="28"/>
        <v>6.5</v>
      </c>
      <c r="CE18" s="47" t="str">
        <f t="shared" si="12"/>
        <v>+ 62%</v>
      </c>
      <c r="CF18" s="38">
        <f t="shared" si="13"/>
        <v>0.61904761904761907</v>
      </c>
      <c r="CG18" s="43"/>
      <c r="CH18" s="34"/>
      <c r="CI18" s="34">
        <f t="shared" si="29"/>
        <v>-1.5</v>
      </c>
      <c r="CJ18" s="47" t="str">
        <f t="shared" si="30"/>
        <v>- 14%</v>
      </c>
      <c r="CK18" s="38">
        <f t="shared" si="31"/>
        <v>-0.14285714285714285</v>
      </c>
      <c r="CL18" s="34"/>
    </row>
    <row r="19" spans="3:90" ht="11.45" customHeight="1" x14ac:dyDescent="0.15">
      <c r="E19" s="17" t="s">
        <v>11</v>
      </c>
      <c r="F19" s="17" t="s">
        <v>20</v>
      </c>
      <c r="G19" s="16" t="s">
        <v>8</v>
      </c>
      <c r="H19" s="16" t="s">
        <v>18</v>
      </c>
      <c r="I19" s="53">
        <v>347</v>
      </c>
      <c r="J19" s="13">
        <v>203.5</v>
      </c>
      <c r="K19" s="64">
        <f t="shared" si="14"/>
        <v>0.46674311926605505</v>
      </c>
      <c r="L19" s="13">
        <v>232.5</v>
      </c>
      <c r="M19" s="64">
        <f t="shared" si="15"/>
        <v>0.53325688073394495</v>
      </c>
      <c r="N19" s="6"/>
      <c r="O19" s="13"/>
      <c r="P19" s="13">
        <f t="shared" si="16"/>
        <v>89</v>
      </c>
      <c r="Q19" s="46" t="str">
        <f t="shared" si="0"/>
        <v>+ 26%</v>
      </c>
      <c r="R19" s="39">
        <f t="shared" si="1"/>
        <v>0.25648414985590778</v>
      </c>
      <c r="S19" s="19"/>
      <c r="T19" s="13"/>
      <c r="U19" s="13">
        <f t="shared" si="17"/>
        <v>-143.5</v>
      </c>
      <c r="V19" s="46" t="str">
        <f t="shared" si="18"/>
        <v>- 41%</v>
      </c>
      <c r="W19" s="39">
        <f t="shared" si="19"/>
        <v>-0.41354466858789624</v>
      </c>
      <c r="X19" s="13"/>
      <c r="AA19" s="17" t="s">
        <v>11</v>
      </c>
      <c r="AB19" s="17" t="s">
        <v>20</v>
      </c>
      <c r="AC19" s="16" t="s">
        <v>8</v>
      </c>
      <c r="AD19" s="16" t="s">
        <v>18</v>
      </c>
      <c r="AE19" s="53">
        <v>24</v>
      </c>
      <c r="AF19" s="13">
        <v>15.5</v>
      </c>
      <c r="AG19" s="64">
        <f t="shared" si="20"/>
        <v>0.42465753424657532</v>
      </c>
      <c r="AH19" s="13">
        <v>21</v>
      </c>
      <c r="AI19" s="64">
        <f t="shared" si="21"/>
        <v>0.57534246575342463</v>
      </c>
      <c r="AJ19" s="6"/>
      <c r="AK19" s="13"/>
      <c r="AL19" s="13">
        <f t="shared" si="22"/>
        <v>12.5</v>
      </c>
      <c r="AM19" s="46" t="str">
        <f t="shared" si="2"/>
        <v>+ 52%</v>
      </c>
      <c r="AN19" s="39">
        <f t="shared" si="3"/>
        <v>0.52083333333333337</v>
      </c>
      <c r="AO19" s="19"/>
      <c r="AP19" s="13"/>
      <c r="AQ19" s="13">
        <f t="shared" si="4"/>
        <v>-8.5</v>
      </c>
      <c r="AR19" s="46" t="str">
        <f t="shared" si="5"/>
        <v>- 35%</v>
      </c>
      <c r="AS19" s="39">
        <f t="shared" si="6"/>
        <v>-0.35416666666666669</v>
      </c>
      <c r="AT19" s="13"/>
      <c r="AW19" s="17" t="s">
        <v>11</v>
      </c>
      <c r="AX19" s="17" t="s">
        <v>20</v>
      </c>
      <c r="AY19" s="16" t="s">
        <v>8</v>
      </c>
      <c r="AZ19" s="16" t="s">
        <v>18</v>
      </c>
      <c r="BA19" s="53">
        <v>88</v>
      </c>
      <c r="BB19" s="13">
        <v>59.5</v>
      </c>
      <c r="BC19" s="64">
        <f t="shared" si="23"/>
        <v>0.44569288389513106</v>
      </c>
      <c r="BD19" s="13">
        <v>74</v>
      </c>
      <c r="BE19" s="64">
        <f t="shared" si="24"/>
        <v>0.55430711610486894</v>
      </c>
      <c r="BF19" s="6"/>
      <c r="BG19" s="13"/>
      <c r="BH19" s="13">
        <f t="shared" si="25"/>
        <v>45.5</v>
      </c>
      <c r="BI19" s="46" t="str">
        <f t="shared" si="7"/>
        <v>+ 52%</v>
      </c>
      <c r="BJ19" s="39">
        <f t="shared" si="8"/>
        <v>0.51704545454545459</v>
      </c>
      <c r="BK19" s="19"/>
      <c r="BL19" s="13"/>
      <c r="BM19" s="13">
        <f t="shared" si="9"/>
        <v>-28.5</v>
      </c>
      <c r="BN19" s="46" t="str">
        <f t="shared" si="10"/>
        <v>- 32%</v>
      </c>
      <c r="BO19" s="39">
        <f t="shared" si="11"/>
        <v>-0.32386363636363635</v>
      </c>
      <c r="BP19" s="13"/>
      <c r="BS19" s="17" t="s">
        <v>11</v>
      </c>
      <c r="BT19" s="17" t="s">
        <v>20</v>
      </c>
      <c r="BU19" s="16" t="s">
        <v>8</v>
      </c>
      <c r="BV19" s="16" t="s">
        <v>18</v>
      </c>
      <c r="BW19" s="53">
        <v>100</v>
      </c>
      <c r="BX19" s="13">
        <v>58</v>
      </c>
      <c r="BY19" s="64">
        <f t="shared" si="26"/>
        <v>0.48945147679324896</v>
      </c>
      <c r="BZ19" s="13">
        <v>60.5</v>
      </c>
      <c r="CA19" s="64">
        <f t="shared" si="27"/>
        <v>0.51054852320675104</v>
      </c>
      <c r="CB19" s="6"/>
      <c r="CC19" s="13"/>
      <c r="CD19" s="13">
        <f t="shared" si="28"/>
        <v>18.5</v>
      </c>
      <c r="CE19" s="46" t="str">
        <f t="shared" si="12"/>
        <v>+ 19%</v>
      </c>
      <c r="CF19" s="39">
        <f t="shared" si="13"/>
        <v>0.185</v>
      </c>
      <c r="CG19" s="19"/>
      <c r="CH19" s="13"/>
      <c r="CI19" s="13">
        <f t="shared" si="29"/>
        <v>-42</v>
      </c>
      <c r="CJ19" s="46" t="str">
        <f t="shared" si="30"/>
        <v>- 42%</v>
      </c>
      <c r="CK19" s="39">
        <f t="shared" si="31"/>
        <v>-0.42</v>
      </c>
      <c r="CL19" s="13"/>
    </row>
    <row r="20" spans="3:90" ht="11.45" customHeight="1" x14ac:dyDescent="0.15">
      <c r="E20" s="26"/>
      <c r="F20" s="26"/>
      <c r="G20" s="27" t="s">
        <v>9</v>
      </c>
      <c r="H20" s="27" t="s">
        <v>1</v>
      </c>
      <c r="I20" s="54">
        <v>70.5</v>
      </c>
      <c r="J20" s="29">
        <v>39.5</v>
      </c>
      <c r="K20" s="63">
        <f t="shared" si="14"/>
        <v>0.28623188405797101</v>
      </c>
      <c r="L20" s="29">
        <v>98.5</v>
      </c>
      <c r="M20" s="63">
        <f t="shared" si="15"/>
        <v>0.71376811594202894</v>
      </c>
      <c r="N20" s="6"/>
      <c r="O20" s="29"/>
      <c r="P20" s="29">
        <f t="shared" si="16"/>
        <v>67.5</v>
      </c>
      <c r="Q20" s="45" t="str">
        <f t="shared" si="0"/>
        <v>+ 96%</v>
      </c>
      <c r="R20" s="36">
        <f t="shared" si="1"/>
        <v>0.95744680851063835</v>
      </c>
      <c r="S20" s="42"/>
      <c r="T20" s="29"/>
      <c r="U20" s="29">
        <f t="shared" si="17"/>
        <v>-31</v>
      </c>
      <c r="V20" s="45" t="str">
        <f t="shared" si="18"/>
        <v>- 44%</v>
      </c>
      <c r="W20" s="36">
        <f t="shared" si="19"/>
        <v>-0.43971631205673761</v>
      </c>
      <c r="X20" s="29"/>
      <c r="AA20" s="26"/>
      <c r="AB20" s="26"/>
      <c r="AC20" s="27" t="s">
        <v>9</v>
      </c>
      <c r="AD20" s="27" t="s">
        <v>1</v>
      </c>
      <c r="AE20" s="54">
        <v>3</v>
      </c>
      <c r="AF20" s="29">
        <v>3</v>
      </c>
      <c r="AG20" s="63">
        <f t="shared" si="20"/>
        <v>0.25</v>
      </c>
      <c r="AH20" s="29">
        <v>9</v>
      </c>
      <c r="AI20" s="63">
        <f t="shared" si="21"/>
        <v>0.75</v>
      </c>
      <c r="AJ20" s="6"/>
      <c r="AK20" s="29"/>
      <c r="AL20" s="29">
        <f t="shared" si="22"/>
        <v>9</v>
      </c>
      <c r="AM20" s="45" t="str">
        <f t="shared" si="2"/>
        <v>+ 300%</v>
      </c>
      <c r="AN20" s="36">
        <f t="shared" si="3"/>
        <v>3</v>
      </c>
      <c r="AO20" s="42"/>
      <c r="AP20" s="29"/>
      <c r="AQ20" s="29">
        <f t="shared" si="4"/>
        <v>0</v>
      </c>
      <c r="AR20" s="45" t="str">
        <f t="shared" si="5"/>
        <v>o</v>
      </c>
      <c r="AS20" s="36">
        <f t="shared" si="6"/>
        <v>0</v>
      </c>
      <c r="AT20" s="29"/>
      <c r="AW20" s="26"/>
      <c r="AX20" s="26"/>
      <c r="AY20" s="27" t="s">
        <v>9</v>
      </c>
      <c r="AZ20" s="27" t="s">
        <v>1</v>
      </c>
      <c r="BA20" s="54">
        <v>19</v>
      </c>
      <c r="BB20" s="29">
        <v>13</v>
      </c>
      <c r="BC20" s="63">
        <f t="shared" si="23"/>
        <v>0.30952380952380953</v>
      </c>
      <c r="BD20" s="29">
        <v>29</v>
      </c>
      <c r="BE20" s="63">
        <f t="shared" si="24"/>
        <v>0.69047619047619047</v>
      </c>
      <c r="BF20" s="6"/>
      <c r="BG20" s="29"/>
      <c r="BH20" s="29">
        <f t="shared" si="25"/>
        <v>23</v>
      </c>
      <c r="BI20" s="45" t="str">
        <f t="shared" si="7"/>
        <v>+ 121%</v>
      </c>
      <c r="BJ20" s="36">
        <f t="shared" si="8"/>
        <v>1.2105263157894737</v>
      </c>
      <c r="BK20" s="42"/>
      <c r="BL20" s="29"/>
      <c r="BM20" s="29">
        <f t="shared" si="9"/>
        <v>-6</v>
      </c>
      <c r="BN20" s="45" t="str">
        <f t="shared" si="10"/>
        <v>- 32%</v>
      </c>
      <c r="BO20" s="36">
        <f t="shared" si="11"/>
        <v>-0.31578947368421051</v>
      </c>
      <c r="BP20" s="29"/>
      <c r="BS20" s="26"/>
      <c r="BT20" s="26"/>
      <c r="BU20" s="27" t="s">
        <v>9</v>
      </c>
      <c r="BV20" s="27" t="s">
        <v>1</v>
      </c>
      <c r="BW20" s="54">
        <v>26.5</v>
      </c>
      <c r="BX20" s="29">
        <v>12.5</v>
      </c>
      <c r="BY20" s="63">
        <f t="shared" si="26"/>
        <v>0.29761904761904762</v>
      </c>
      <c r="BZ20" s="29">
        <v>29.5</v>
      </c>
      <c r="CA20" s="63">
        <f t="shared" si="27"/>
        <v>0.70238095238095233</v>
      </c>
      <c r="CB20" s="6"/>
      <c r="CC20" s="29"/>
      <c r="CD20" s="29">
        <f t="shared" si="28"/>
        <v>15.5</v>
      </c>
      <c r="CE20" s="45" t="str">
        <f t="shared" si="12"/>
        <v>+ 58%</v>
      </c>
      <c r="CF20" s="36">
        <f t="shared" si="13"/>
        <v>0.58490566037735847</v>
      </c>
      <c r="CG20" s="42"/>
      <c r="CH20" s="29"/>
      <c r="CI20" s="29">
        <f t="shared" si="29"/>
        <v>-14</v>
      </c>
      <c r="CJ20" s="45" t="str">
        <f t="shared" si="30"/>
        <v>- 53%</v>
      </c>
      <c r="CK20" s="36">
        <f t="shared" si="31"/>
        <v>-0.52830188679245282</v>
      </c>
      <c r="CL20" s="29"/>
    </row>
    <row r="21" spans="3:90" ht="11.45" customHeight="1" x14ac:dyDescent="0.15">
      <c r="E21" s="20"/>
      <c r="F21" s="20"/>
      <c r="G21" s="21" t="s">
        <v>13</v>
      </c>
      <c r="H21" s="21" t="s">
        <v>2</v>
      </c>
      <c r="I21" s="56">
        <v>271</v>
      </c>
      <c r="J21" s="23">
        <v>328</v>
      </c>
      <c r="K21" s="66">
        <f t="shared" si="14"/>
        <v>0.91237830319888735</v>
      </c>
      <c r="L21" s="23">
        <v>31.5</v>
      </c>
      <c r="M21" s="66">
        <f t="shared" si="15"/>
        <v>8.7621696801112661E-2</v>
      </c>
      <c r="N21" s="6"/>
      <c r="O21" s="23"/>
      <c r="P21" s="23">
        <f t="shared" si="16"/>
        <v>88.5</v>
      </c>
      <c r="Q21" s="48" t="str">
        <f t="shared" si="0"/>
        <v>+ 33%</v>
      </c>
      <c r="R21" s="41">
        <f t="shared" si="1"/>
        <v>0.32656826568265684</v>
      </c>
      <c r="S21" s="24"/>
      <c r="T21" s="23"/>
      <c r="U21" s="23">
        <f t="shared" si="17"/>
        <v>57</v>
      </c>
      <c r="V21" s="48" t="str">
        <f t="shared" si="18"/>
        <v>+ 21%</v>
      </c>
      <c r="W21" s="41">
        <f t="shared" si="19"/>
        <v>0.21033210332103322</v>
      </c>
      <c r="X21" s="23"/>
      <c r="AA21" s="20"/>
      <c r="AB21" s="20"/>
      <c r="AC21" s="21" t="s">
        <v>13</v>
      </c>
      <c r="AD21" s="21" t="s">
        <v>2</v>
      </c>
      <c r="AE21" s="56">
        <v>16</v>
      </c>
      <c r="AF21" s="23">
        <v>27</v>
      </c>
      <c r="AG21" s="66">
        <f t="shared" si="20"/>
        <v>0.93103448275862066</v>
      </c>
      <c r="AH21" s="23">
        <v>2</v>
      </c>
      <c r="AI21" s="66">
        <f t="shared" si="21"/>
        <v>6.8965517241379309E-2</v>
      </c>
      <c r="AJ21" s="6"/>
      <c r="AK21" s="23"/>
      <c r="AL21" s="23">
        <f t="shared" si="22"/>
        <v>13</v>
      </c>
      <c r="AM21" s="48" t="str">
        <f t="shared" si="2"/>
        <v>+ 81%</v>
      </c>
      <c r="AN21" s="41">
        <f t="shared" si="3"/>
        <v>0.8125</v>
      </c>
      <c r="AO21" s="24"/>
      <c r="AP21" s="23"/>
      <c r="AQ21" s="23">
        <f t="shared" si="4"/>
        <v>11</v>
      </c>
      <c r="AR21" s="48" t="str">
        <f t="shared" si="5"/>
        <v>+ 69%</v>
      </c>
      <c r="AS21" s="41">
        <f t="shared" si="6"/>
        <v>0.6875</v>
      </c>
      <c r="AT21" s="23"/>
      <c r="AW21" s="20"/>
      <c r="AX21" s="20"/>
      <c r="AY21" s="21" t="s">
        <v>13</v>
      </c>
      <c r="AZ21" s="21" t="s">
        <v>2</v>
      </c>
      <c r="BA21" s="56">
        <v>80.5</v>
      </c>
      <c r="BB21" s="23">
        <v>93.5</v>
      </c>
      <c r="BC21" s="66">
        <f t="shared" si="23"/>
        <v>0.89473684210526316</v>
      </c>
      <c r="BD21" s="23">
        <v>11</v>
      </c>
      <c r="BE21" s="66">
        <f t="shared" si="24"/>
        <v>0.10526315789473684</v>
      </c>
      <c r="BF21" s="6"/>
      <c r="BG21" s="23"/>
      <c r="BH21" s="23">
        <f t="shared" si="25"/>
        <v>24</v>
      </c>
      <c r="BI21" s="48" t="str">
        <f t="shared" si="7"/>
        <v>+ 30%</v>
      </c>
      <c r="BJ21" s="41">
        <f t="shared" si="8"/>
        <v>0.29813664596273293</v>
      </c>
      <c r="BK21" s="24"/>
      <c r="BL21" s="23"/>
      <c r="BM21" s="23">
        <f t="shared" si="9"/>
        <v>13</v>
      </c>
      <c r="BN21" s="48" t="str">
        <f t="shared" si="10"/>
        <v>+ 16%</v>
      </c>
      <c r="BO21" s="41">
        <f t="shared" si="11"/>
        <v>0.16149068322981366</v>
      </c>
      <c r="BP21" s="23"/>
      <c r="BS21" s="20"/>
      <c r="BT21" s="20"/>
      <c r="BU21" s="21" t="s">
        <v>13</v>
      </c>
      <c r="BV21" s="21" t="s">
        <v>2</v>
      </c>
      <c r="BW21" s="56">
        <v>82.5</v>
      </c>
      <c r="BX21" s="23">
        <v>91.5</v>
      </c>
      <c r="BY21" s="66">
        <f t="shared" si="26"/>
        <v>0.91500000000000004</v>
      </c>
      <c r="BZ21" s="23">
        <v>8.5</v>
      </c>
      <c r="CA21" s="66">
        <f t="shared" si="27"/>
        <v>8.5000000000000006E-2</v>
      </c>
      <c r="CB21" s="6"/>
      <c r="CC21" s="23"/>
      <c r="CD21" s="23">
        <f t="shared" si="28"/>
        <v>17.5</v>
      </c>
      <c r="CE21" s="48" t="str">
        <f t="shared" si="12"/>
        <v>+ 21%</v>
      </c>
      <c r="CF21" s="41">
        <f t="shared" si="13"/>
        <v>0.21212121212121213</v>
      </c>
      <c r="CG21" s="24"/>
      <c r="CH21" s="23"/>
      <c r="CI21" s="23">
        <f t="shared" si="29"/>
        <v>9</v>
      </c>
      <c r="CJ21" s="48" t="str">
        <f t="shared" si="30"/>
        <v>+ 11%</v>
      </c>
      <c r="CK21" s="41">
        <f t="shared" si="31"/>
        <v>0.10909090909090909</v>
      </c>
      <c r="CL21" s="23"/>
    </row>
    <row r="22" spans="3:90" ht="11.45" customHeight="1" x14ac:dyDescent="0.15">
      <c r="E22" s="26" t="s">
        <v>12</v>
      </c>
      <c r="F22" s="26" t="s">
        <v>21</v>
      </c>
      <c r="G22" s="27" t="s">
        <v>8</v>
      </c>
      <c r="H22" s="27" t="s">
        <v>18</v>
      </c>
      <c r="I22" s="54">
        <v>1142.5</v>
      </c>
      <c r="J22" s="29">
        <v>141</v>
      </c>
      <c r="K22" s="63">
        <f t="shared" si="14"/>
        <v>8.7144622991347342E-2</v>
      </c>
      <c r="L22" s="29">
        <v>1477</v>
      </c>
      <c r="M22" s="63">
        <f t="shared" si="15"/>
        <v>0.91285537700865271</v>
      </c>
      <c r="N22" s="6"/>
      <c r="O22" s="29"/>
      <c r="P22" s="29">
        <f t="shared" si="16"/>
        <v>475.5</v>
      </c>
      <c r="Q22" s="45" t="str">
        <f t="shared" si="0"/>
        <v>+ 42%</v>
      </c>
      <c r="R22" s="40">
        <f t="shared" si="1"/>
        <v>0.41619256017505468</v>
      </c>
      <c r="S22" s="42"/>
      <c r="T22" s="29"/>
      <c r="U22" s="29">
        <f t="shared" si="17"/>
        <v>-1001.5</v>
      </c>
      <c r="V22" s="45" t="str">
        <f t="shared" si="18"/>
        <v>- 88%</v>
      </c>
      <c r="W22" s="40">
        <f t="shared" si="19"/>
        <v>-0.87658643326039387</v>
      </c>
      <c r="X22" s="29"/>
      <c r="AA22" s="26" t="s">
        <v>12</v>
      </c>
      <c r="AB22" s="26" t="s">
        <v>21</v>
      </c>
      <c r="AC22" s="27" t="s">
        <v>8</v>
      </c>
      <c r="AD22" s="27" t="s">
        <v>18</v>
      </c>
      <c r="AE22" s="54">
        <v>88.5</v>
      </c>
      <c r="AF22" s="29">
        <v>11</v>
      </c>
      <c r="AG22" s="63">
        <f t="shared" si="20"/>
        <v>0.10628019323671498</v>
      </c>
      <c r="AH22" s="29">
        <v>92.5</v>
      </c>
      <c r="AI22" s="63">
        <f t="shared" si="21"/>
        <v>0.893719806763285</v>
      </c>
      <c r="AJ22" s="6"/>
      <c r="AK22" s="29"/>
      <c r="AL22" s="29">
        <f t="shared" si="22"/>
        <v>15</v>
      </c>
      <c r="AM22" s="45" t="str">
        <f t="shared" si="2"/>
        <v>+ 17%</v>
      </c>
      <c r="AN22" s="40">
        <f t="shared" si="3"/>
        <v>0.16949152542372881</v>
      </c>
      <c r="AO22" s="42"/>
      <c r="AP22" s="29"/>
      <c r="AQ22" s="29">
        <f t="shared" si="4"/>
        <v>-77.5</v>
      </c>
      <c r="AR22" s="45" t="str">
        <f t="shared" si="5"/>
        <v>- 88%</v>
      </c>
      <c r="AS22" s="40">
        <f t="shared" si="6"/>
        <v>-0.87570621468926557</v>
      </c>
      <c r="AT22" s="29"/>
      <c r="AW22" s="26" t="s">
        <v>12</v>
      </c>
      <c r="AX22" s="26" t="s">
        <v>21</v>
      </c>
      <c r="AY22" s="27" t="s">
        <v>8</v>
      </c>
      <c r="AZ22" s="27" t="s">
        <v>18</v>
      </c>
      <c r="BA22" s="54">
        <v>251.5</v>
      </c>
      <c r="BB22" s="29">
        <v>35</v>
      </c>
      <c r="BC22" s="63">
        <f t="shared" si="23"/>
        <v>8.168028004667445E-2</v>
      </c>
      <c r="BD22" s="29">
        <v>393.5</v>
      </c>
      <c r="BE22" s="63">
        <f t="shared" si="24"/>
        <v>0.91831971995332551</v>
      </c>
      <c r="BF22" s="6"/>
      <c r="BG22" s="29"/>
      <c r="BH22" s="29">
        <f t="shared" si="25"/>
        <v>177</v>
      </c>
      <c r="BI22" s="45" t="str">
        <f t="shared" si="7"/>
        <v>+ 70%</v>
      </c>
      <c r="BJ22" s="40">
        <f t="shared" si="8"/>
        <v>0.70377733598409542</v>
      </c>
      <c r="BK22" s="42"/>
      <c r="BL22" s="29"/>
      <c r="BM22" s="29">
        <f t="shared" si="9"/>
        <v>-216.5</v>
      </c>
      <c r="BN22" s="45" t="str">
        <f t="shared" si="10"/>
        <v>- 86%</v>
      </c>
      <c r="BO22" s="40">
        <f t="shared" si="11"/>
        <v>-0.86083499005964215</v>
      </c>
      <c r="BP22" s="29"/>
      <c r="BS22" s="26" t="s">
        <v>12</v>
      </c>
      <c r="BT22" s="26" t="s">
        <v>21</v>
      </c>
      <c r="BU22" s="27" t="s">
        <v>8</v>
      </c>
      <c r="BV22" s="27" t="s">
        <v>18</v>
      </c>
      <c r="BW22" s="54">
        <v>388</v>
      </c>
      <c r="BX22" s="29">
        <v>46</v>
      </c>
      <c r="BY22" s="63">
        <f t="shared" si="26"/>
        <v>9.1451292246520877E-2</v>
      </c>
      <c r="BZ22" s="29">
        <v>457</v>
      </c>
      <c r="CA22" s="63">
        <f t="shared" si="27"/>
        <v>0.90854870775347918</v>
      </c>
      <c r="CB22" s="6"/>
      <c r="CC22" s="29"/>
      <c r="CD22" s="29">
        <f t="shared" si="28"/>
        <v>115</v>
      </c>
      <c r="CE22" s="45" t="str">
        <f t="shared" si="12"/>
        <v>+ 30%</v>
      </c>
      <c r="CF22" s="40">
        <f t="shared" si="13"/>
        <v>0.29639175257731959</v>
      </c>
      <c r="CG22" s="42"/>
      <c r="CH22" s="29"/>
      <c r="CI22" s="29">
        <f t="shared" si="29"/>
        <v>-342</v>
      </c>
      <c r="CJ22" s="45" t="str">
        <f t="shared" si="30"/>
        <v>- 88%</v>
      </c>
      <c r="CK22" s="40">
        <f t="shared" si="31"/>
        <v>-0.88144329896907214</v>
      </c>
      <c r="CL22" s="29"/>
    </row>
    <row r="23" spans="3:90" ht="11.45" customHeight="1" x14ac:dyDescent="0.15">
      <c r="E23" s="17"/>
      <c r="F23" s="17"/>
      <c r="G23" s="16" t="s">
        <v>9</v>
      </c>
      <c r="H23" s="16" t="s">
        <v>1</v>
      </c>
      <c r="I23" s="53">
        <v>152.5</v>
      </c>
      <c r="J23" s="13">
        <v>43</v>
      </c>
      <c r="K23" s="64">
        <f t="shared" si="14"/>
        <v>9.3989071038251368E-2</v>
      </c>
      <c r="L23" s="13">
        <v>414.5</v>
      </c>
      <c r="M23" s="64">
        <f t="shared" si="15"/>
        <v>0.90601092896174862</v>
      </c>
      <c r="N23" s="6"/>
      <c r="O23" s="13"/>
      <c r="P23" s="13">
        <f t="shared" si="16"/>
        <v>305</v>
      </c>
      <c r="Q23" s="46" t="str">
        <f t="shared" si="0"/>
        <v>+ 200%</v>
      </c>
      <c r="R23" s="37">
        <f t="shared" si="1"/>
        <v>2</v>
      </c>
      <c r="S23" s="19"/>
      <c r="T23" s="13"/>
      <c r="U23" s="13">
        <f t="shared" si="17"/>
        <v>-109.5</v>
      </c>
      <c r="V23" s="46" t="str">
        <f t="shared" si="18"/>
        <v>- 72%</v>
      </c>
      <c r="W23" s="37">
        <f t="shared" si="19"/>
        <v>-0.71803278688524586</v>
      </c>
      <c r="X23" s="13"/>
      <c r="AA23" s="17"/>
      <c r="AB23" s="17"/>
      <c r="AC23" s="16" t="s">
        <v>9</v>
      </c>
      <c r="AD23" s="16" t="s">
        <v>1</v>
      </c>
      <c r="AE23" s="53">
        <v>9</v>
      </c>
      <c r="AF23" s="13">
        <v>4.5</v>
      </c>
      <c r="AG23" s="64">
        <f t="shared" si="20"/>
        <v>0.10975609756097561</v>
      </c>
      <c r="AH23" s="13">
        <v>36.5</v>
      </c>
      <c r="AI23" s="64">
        <f t="shared" si="21"/>
        <v>0.8902439024390244</v>
      </c>
      <c r="AJ23" s="6"/>
      <c r="AK23" s="13"/>
      <c r="AL23" s="13">
        <f t="shared" si="22"/>
        <v>32</v>
      </c>
      <c r="AM23" s="46" t="str">
        <f t="shared" si="2"/>
        <v>+ 356%</v>
      </c>
      <c r="AN23" s="37">
        <f t="shared" si="3"/>
        <v>3.5555555555555554</v>
      </c>
      <c r="AO23" s="19"/>
      <c r="AP23" s="13"/>
      <c r="AQ23" s="13">
        <f t="shared" si="4"/>
        <v>-4.5</v>
      </c>
      <c r="AR23" s="46" t="str">
        <f t="shared" si="5"/>
        <v>- 50%</v>
      </c>
      <c r="AS23" s="37">
        <f t="shared" si="6"/>
        <v>-0.5</v>
      </c>
      <c r="AT23" s="13"/>
      <c r="AW23" s="17"/>
      <c r="AX23" s="17"/>
      <c r="AY23" s="16" t="s">
        <v>9</v>
      </c>
      <c r="AZ23" s="16" t="s">
        <v>1</v>
      </c>
      <c r="BA23" s="53">
        <v>37</v>
      </c>
      <c r="BB23" s="13">
        <v>15.5</v>
      </c>
      <c r="BC23" s="64">
        <f t="shared" si="23"/>
        <v>0.12204724409448819</v>
      </c>
      <c r="BD23" s="13">
        <v>111.5</v>
      </c>
      <c r="BE23" s="64">
        <f t="shared" si="24"/>
        <v>0.87795275590551181</v>
      </c>
      <c r="BF23" s="6"/>
      <c r="BG23" s="13"/>
      <c r="BH23" s="13">
        <f t="shared" si="25"/>
        <v>90</v>
      </c>
      <c r="BI23" s="46" t="str">
        <f t="shared" si="7"/>
        <v>+ 243%</v>
      </c>
      <c r="BJ23" s="37">
        <f t="shared" si="8"/>
        <v>2.4324324324324325</v>
      </c>
      <c r="BK23" s="19"/>
      <c r="BL23" s="13"/>
      <c r="BM23" s="13">
        <f t="shared" si="9"/>
        <v>-21.5</v>
      </c>
      <c r="BN23" s="46" t="str">
        <f t="shared" si="10"/>
        <v>- 58%</v>
      </c>
      <c r="BO23" s="37">
        <f t="shared" si="11"/>
        <v>-0.58108108108108103</v>
      </c>
      <c r="BP23" s="13"/>
      <c r="BS23" s="17"/>
      <c r="BT23" s="17"/>
      <c r="BU23" s="16" t="s">
        <v>9</v>
      </c>
      <c r="BV23" s="16" t="s">
        <v>1</v>
      </c>
      <c r="BW23" s="53">
        <v>50.5</v>
      </c>
      <c r="BX23" s="13">
        <v>9.5</v>
      </c>
      <c r="BY23" s="64">
        <f t="shared" si="26"/>
        <v>7.0895522388059698E-2</v>
      </c>
      <c r="BZ23" s="13">
        <v>124.5</v>
      </c>
      <c r="CA23" s="64">
        <f t="shared" si="27"/>
        <v>0.92910447761194026</v>
      </c>
      <c r="CB23" s="6"/>
      <c r="CC23" s="13"/>
      <c r="CD23" s="13">
        <f t="shared" si="28"/>
        <v>83.5</v>
      </c>
      <c r="CE23" s="46" t="str">
        <f t="shared" si="12"/>
        <v>+ 165%</v>
      </c>
      <c r="CF23" s="37">
        <f t="shared" si="13"/>
        <v>1.6534653465346534</v>
      </c>
      <c r="CG23" s="19"/>
      <c r="CH23" s="13"/>
      <c r="CI23" s="13">
        <f t="shared" si="29"/>
        <v>-41</v>
      </c>
      <c r="CJ23" s="46" t="str">
        <f t="shared" si="30"/>
        <v>- 81%</v>
      </c>
      <c r="CK23" s="37">
        <f t="shared" si="31"/>
        <v>-0.81188118811881194</v>
      </c>
      <c r="CL23" s="13"/>
    </row>
    <row r="24" spans="3:90" ht="11.45" customHeight="1" x14ac:dyDescent="0.15">
      <c r="E24" s="26"/>
      <c r="F24" s="26"/>
      <c r="G24" s="27" t="s">
        <v>10</v>
      </c>
      <c r="H24" s="27" t="s">
        <v>19</v>
      </c>
      <c r="I24" s="54">
        <v>32.5</v>
      </c>
      <c r="J24" s="29">
        <v>15.5</v>
      </c>
      <c r="K24" s="63">
        <f t="shared" si="14"/>
        <v>0.43661971830985913</v>
      </c>
      <c r="L24" s="29">
        <v>20</v>
      </c>
      <c r="M24" s="63">
        <f t="shared" si="15"/>
        <v>0.56338028169014087</v>
      </c>
      <c r="N24" s="6"/>
      <c r="O24" s="29"/>
      <c r="P24" s="29">
        <f t="shared" si="16"/>
        <v>3</v>
      </c>
      <c r="Q24" s="45" t="str">
        <f t="shared" si="0"/>
        <v>+ 9%</v>
      </c>
      <c r="R24" s="36">
        <f t="shared" si="1"/>
        <v>9.2307692307692313E-2</v>
      </c>
      <c r="S24" s="42"/>
      <c r="T24" s="29"/>
      <c r="U24" s="29">
        <f t="shared" si="17"/>
        <v>-17</v>
      </c>
      <c r="V24" s="45" t="str">
        <f t="shared" si="18"/>
        <v>- 52%</v>
      </c>
      <c r="W24" s="36">
        <f t="shared" si="19"/>
        <v>-0.52307692307692311</v>
      </c>
      <c r="X24" s="29"/>
      <c r="AA24" s="26"/>
      <c r="AB24" s="26"/>
      <c r="AC24" s="27" t="s">
        <v>10</v>
      </c>
      <c r="AD24" s="27" t="s">
        <v>19</v>
      </c>
      <c r="AE24" s="54">
        <v>4.5</v>
      </c>
      <c r="AF24" s="29">
        <v>2.5</v>
      </c>
      <c r="AG24" s="63">
        <f t="shared" si="20"/>
        <v>0.83333333333333337</v>
      </c>
      <c r="AH24" s="29">
        <v>0.5</v>
      </c>
      <c r="AI24" s="63">
        <f t="shared" si="21"/>
        <v>0.16666666666666666</v>
      </c>
      <c r="AJ24" s="6"/>
      <c r="AK24" s="29"/>
      <c r="AL24" s="29">
        <f t="shared" si="22"/>
        <v>-1.5</v>
      </c>
      <c r="AM24" s="45" t="str">
        <f t="shared" si="2"/>
        <v>- 33%</v>
      </c>
      <c r="AN24" s="36">
        <f t="shared" si="3"/>
        <v>-0.33333333333333331</v>
      </c>
      <c r="AO24" s="42"/>
      <c r="AP24" s="29"/>
      <c r="AQ24" s="29">
        <f t="shared" si="4"/>
        <v>-2</v>
      </c>
      <c r="AR24" s="45" t="str">
        <f t="shared" si="5"/>
        <v>- 44%</v>
      </c>
      <c r="AS24" s="36">
        <f t="shared" si="6"/>
        <v>-0.44444444444444442</v>
      </c>
      <c r="AT24" s="29"/>
      <c r="AW24" s="26"/>
      <c r="AX24" s="26"/>
      <c r="AY24" s="27" t="s">
        <v>10</v>
      </c>
      <c r="AZ24" s="27" t="s">
        <v>19</v>
      </c>
      <c r="BA24" s="54">
        <v>9.5</v>
      </c>
      <c r="BB24" s="29">
        <v>2.5</v>
      </c>
      <c r="BC24" s="63">
        <f t="shared" si="23"/>
        <v>0.29411764705882354</v>
      </c>
      <c r="BD24" s="29">
        <v>6</v>
      </c>
      <c r="BE24" s="63">
        <f t="shared" si="24"/>
        <v>0.70588235294117652</v>
      </c>
      <c r="BF24" s="6"/>
      <c r="BG24" s="29"/>
      <c r="BH24" s="29">
        <f t="shared" si="25"/>
        <v>-1</v>
      </c>
      <c r="BI24" s="45" t="str">
        <f t="shared" si="7"/>
        <v>- 11%</v>
      </c>
      <c r="BJ24" s="36">
        <f t="shared" si="8"/>
        <v>-0.10526315789473684</v>
      </c>
      <c r="BK24" s="42"/>
      <c r="BL24" s="29"/>
      <c r="BM24" s="29">
        <f t="shared" si="9"/>
        <v>-7</v>
      </c>
      <c r="BN24" s="45" t="str">
        <f t="shared" si="10"/>
        <v>- 74%</v>
      </c>
      <c r="BO24" s="36">
        <f t="shared" si="11"/>
        <v>-0.73684210526315785</v>
      </c>
      <c r="BP24" s="29"/>
      <c r="BS24" s="26"/>
      <c r="BT24" s="26"/>
      <c r="BU24" s="27" t="s">
        <v>10</v>
      </c>
      <c r="BV24" s="27" t="s">
        <v>19</v>
      </c>
      <c r="BW24" s="54">
        <v>9.5</v>
      </c>
      <c r="BX24" s="29">
        <v>6.5</v>
      </c>
      <c r="BY24" s="63">
        <f t="shared" si="26"/>
        <v>0.56521739130434778</v>
      </c>
      <c r="BZ24" s="29">
        <v>5</v>
      </c>
      <c r="CA24" s="63">
        <f t="shared" si="27"/>
        <v>0.43478260869565216</v>
      </c>
      <c r="CB24" s="6"/>
      <c r="CC24" s="29"/>
      <c r="CD24" s="29">
        <f t="shared" si="28"/>
        <v>2</v>
      </c>
      <c r="CE24" s="45" t="str">
        <f t="shared" si="12"/>
        <v>+ 21%</v>
      </c>
      <c r="CF24" s="36">
        <f t="shared" si="13"/>
        <v>0.21052631578947367</v>
      </c>
      <c r="CG24" s="42"/>
      <c r="CH24" s="29"/>
      <c r="CI24" s="29">
        <f t="shared" si="29"/>
        <v>-3</v>
      </c>
      <c r="CJ24" s="45" t="str">
        <f t="shared" si="30"/>
        <v>- 32%</v>
      </c>
      <c r="CK24" s="36">
        <f t="shared" si="31"/>
        <v>-0.31578947368421051</v>
      </c>
      <c r="CL24" s="29"/>
    </row>
    <row r="25" spans="3:90" ht="11.45" customHeight="1" x14ac:dyDescent="0.15">
      <c r="E25" s="20"/>
      <c r="F25" s="20"/>
      <c r="G25" s="21" t="s">
        <v>13</v>
      </c>
      <c r="H25" s="21" t="s">
        <v>2</v>
      </c>
      <c r="I25" s="56">
        <v>688</v>
      </c>
      <c r="J25" s="23">
        <v>394.5</v>
      </c>
      <c r="K25" s="66">
        <f t="shared" si="14"/>
        <v>0.47644927536231885</v>
      </c>
      <c r="L25" s="23">
        <v>433.5</v>
      </c>
      <c r="M25" s="66">
        <f t="shared" si="15"/>
        <v>0.52355072463768115</v>
      </c>
      <c r="N25" s="6"/>
      <c r="O25" s="23"/>
      <c r="P25" s="23">
        <f t="shared" si="16"/>
        <v>140</v>
      </c>
      <c r="Q25" s="48" t="str">
        <f t="shared" si="0"/>
        <v>+ 20%</v>
      </c>
      <c r="R25" s="41">
        <f t="shared" si="1"/>
        <v>0.20348837209302326</v>
      </c>
      <c r="S25" s="24"/>
      <c r="T25" s="23"/>
      <c r="U25" s="23">
        <f t="shared" si="17"/>
        <v>-293.5</v>
      </c>
      <c r="V25" s="48" t="str">
        <f t="shared" si="18"/>
        <v>- 43%</v>
      </c>
      <c r="W25" s="41">
        <f t="shared" si="19"/>
        <v>-0.42659883720930231</v>
      </c>
      <c r="X25" s="23"/>
      <c r="AA25" s="20"/>
      <c r="AB25" s="20"/>
      <c r="AC25" s="21" t="s">
        <v>13</v>
      </c>
      <c r="AD25" s="21" t="s">
        <v>2</v>
      </c>
      <c r="AE25" s="56">
        <v>63</v>
      </c>
      <c r="AF25" s="23">
        <v>40</v>
      </c>
      <c r="AG25" s="66">
        <f t="shared" si="20"/>
        <v>0.5</v>
      </c>
      <c r="AH25" s="23">
        <v>40</v>
      </c>
      <c r="AI25" s="66">
        <f t="shared" si="21"/>
        <v>0.5</v>
      </c>
      <c r="AJ25" s="6"/>
      <c r="AK25" s="23"/>
      <c r="AL25" s="23">
        <f t="shared" si="22"/>
        <v>17</v>
      </c>
      <c r="AM25" s="48" t="str">
        <f t="shared" si="2"/>
        <v>+ 27%</v>
      </c>
      <c r="AN25" s="41">
        <f t="shared" si="3"/>
        <v>0.26984126984126983</v>
      </c>
      <c r="AO25" s="24"/>
      <c r="AP25" s="23"/>
      <c r="AQ25" s="23">
        <f t="shared" si="4"/>
        <v>-23</v>
      </c>
      <c r="AR25" s="48" t="str">
        <f t="shared" si="5"/>
        <v>- 37%</v>
      </c>
      <c r="AS25" s="41">
        <f t="shared" si="6"/>
        <v>-0.36507936507936506</v>
      </c>
      <c r="AT25" s="23"/>
      <c r="AW25" s="20"/>
      <c r="AX25" s="20"/>
      <c r="AY25" s="21" t="s">
        <v>13</v>
      </c>
      <c r="AZ25" s="21" t="s">
        <v>2</v>
      </c>
      <c r="BA25" s="56">
        <v>185.5</v>
      </c>
      <c r="BB25" s="23">
        <v>117</v>
      </c>
      <c r="BC25" s="66">
        <f t="shared" si="23"/>
        <v>0.50649350649350644</v>
      </c>
      <c r="BD25" s="23">
        <v>114</v>
      </c>
      <c r="BE25" s="66">
        <f t="shared" si="24"/>
        <v>0.4935064935064935</v>
      </c>
      <c r="BF25" s="6"/>
      <c r="BG25" s="23"/>
      <c r="BH25" s="23">
        <f t="shared" si="25"/>
        <v>45.5</v>
      </c>
      <c r="BI25" s="48" t="str">
        <f t="shared" si="7"/>
        <v>+ 25%</v>
      </c>
      <c r="BJ25" s="41">
        <f t="shared" si="8"/>
        <v>0.24528301886792453</v>
      </c>
      <c r="BK25" s="24"/>
      <c r="BL25" s="23"/>
      <c r="BM25" s="23">
        <f t="shared" si="9"/>
        <v>-68.5</v>
      </c>
      <c r="BN25" s="48" t="str">
        <f t="shared" si="10"/>
        <v>- 37%</v>
      </c>
      <c r="BO25" s="41">
        <f t="shared" si="11"/>
        <v>-0.3692722371967655</v>
      </c>
      <c r="BP25" s="23"/>
      <c r="BS25" s="20"/>
      <c r="BT25" s="20"/>
      <c r="BU25" s="21" t="s">
        <v>13</v>
      </c>
      <c r="BV25" s="21" t="s">
        <v>2</v>
      </c>
      <c r="BW25" s="56">
        <v>208</v>
      </c>
      <c r="BX25" s="23">
        <v>112.5</v>
      </c>
      <c r="BY25" s="66">
        <f t="shared" si="26"/>
        <v>0.43352601156069365</v>
      </c>
      <c r="BZ25" s="23">
        <v>147</v>
      </c>
      <c r="CA25" s="66">
        <f t="shared" si="27"/>
        <v>0.56647398843930641</v>
      </c>
      <c r="CB25" s="6"/>
      <c r="CC25" s="23"/>
      <c r="CD25" s="23">
        <f t="shared" si="28"/>
        <v>51.5</v>
      </c>
      <c r="CE25" s="48" t="str">
        <f t="shared" si="12"/>
        <v>+ 25%</v>
      </c>
      <c r="CF25" s="41">
        <f t="shared" si="13"/>
        <v>0.24759615384615385</v>
      </c>
      <c r="CG25" s="24"/>
      <c r="CH25" s="23"/>
      <c r="CI25" s="23">
        <f t="shared" si="29"/>
        <v>-95.5</v>
      </c>
      <c r="CJ25" s="48" t="str">
        <f t="shared" si="30"/>
        <v>- 46%</v>
      </c>
      <c r="CK25" s="41">
        <f t="shared" si="31"/>
        <v>-0.45913461538461536</v>
      </c>
      <c r="CL25" s="23"/>
    </row>
    <row r="26" spans="3:90" ht="11.45" customHeight="1" x14ac:dyDescent="0.15">
      <c r="E26" s="26" t="s">
        <v>13</v>
      </c>
      <c r="F26" s="26" t="s">
        <v>2</v>
      </c>
      <c r="G26" s="27" t="s">
        <v>7</v>
      </c>
      <c r="H26" s="27" t="s">
        <v>0</v>
      </c>
      <c r="I26" s="54">
        <v>324.5</v>
      </c>
      <c r="J26" s="29">
        <v>168</v>
      </c>
      <c r="K26" s="63">
        <f t="shared" si="14"/>
        <v>0.34854771784232363</v>
      </c>
      <c r="L26" s="29">
        <v>314</v>
      </c>
      <c r="M26" s="63">
        <f t="shared" si="15"/>
        <v>0.65145228215767637</v>
      </c>
      <c r="N26" s="6"/>
      <c r="O26" s="29"/>
      <c r="P26" s="29">
        <f t="shared" si="16"/>
        <v>157.5</v>
      </c>
      <c r="Q26" s="45" t="str">
        <f t="shared" si="0"/>
        <v>+ 49%</v>
      </c>
      <c r="R26" s="40">
        <f t="shared" si="1"/>
        <v>0.48536209553158705</v>
      </c>
      <c r="S26" s="42"/>
      <c r="T26" s="29"/>
      <c r="U26" s="29">
        <f t="shared" si="17"/>
        <v>-156.5</v>
      </c>
      <c r="V26" s="45" t="str">
        <f t="shared" si="18"/>
        <v>- 48%</v>
      </c>
      <c r="W26" s="40">
        <f t="shared" si="19"/>
        <v>-0.48228043143297383</v>
      </c>
      <c r="X26" s="29"/>
      <c r="AA26" s="26" t="s">
        <v>13</v>
      </c>
      <c r="AB26" s="26" t="s">
        <v>2</v>
      </c>
      <c r="AC26" s="27" t="s">
        <v>7</v>
      </c>
      <c r="AD26" s="27" t="s">
        <v>0</v>
      </c>
      <c r="AE26" s="54">
        <v>31.5</v>
      </c>
      <c r="AF26" s="29">
        <v>14</v>
      </c>
      <c r="AG26" s="63">
        <f t="shared" si="20"/>
        <v>0.35897435897435898</v>
      </c>
      <c r="AH26" s="29">
        <v>25</v>
      </c>
      <c r="AI26" s="63">
        <f t="shared" si="21"/>
        <v>0.64102564102564108</v>
      </c>
      <c r="AJ26" s="6"/>
      <c r="AK26" s="29"/>
      <c r="AL26" s="29">
        <f t="shared" si="22"/>
        <v>7.5</v>
      </c>
      <c r="AM26" s="45" t="str">
        <f t="shared" si="2"/>
        <v>+ 24%</v>
      </c>
      <c r="AN26" s="40">
        <f t="shared" si="3"/>
        <v>0.23809523809523808</v>
      </c>
      <c r="AO26" s="42"/>
      <c r="AP26" s="29"/>
      <c r="AQ26" s="29">
        <f t="shared" si="4"/>
        <v>-17.5</v>
      </c>
      <c r="AR26" s="45" t="str">
        <f t="shared" si="5"/>
        <v>- 56%</v>
      </c>
      <c r="AS26" s="40">
        <f t="shared" si="6"/>
        <v>-0.55555555555555558</v>
      </c>
      <c r="AT26" s="29"/>
      <c r="AW26" s="26" t="s">
        <v>13</v>
      </c>
      <c r="AX26" s="26" t="s">
        <v>2</v>
      </c>
      <c r="AY26" s="27" t="s">
        <v>7</v>
      </c>
      <c r="AZ26" s="27" t="s">
        <v>0</v>
      </c>
      <c r="BA26" s="54">
        <v>88</v>
      </c>
      <c r="BB26" s="29">
        <v>56</v>
      </c>
      <c r="BC26" s="63">
        <f t="shared" si="23"/>
        <v>0.38754325259515571</v>
      </c>
      <c r="BD26" s="29">
        <v>88.5</v>
      </c>
      <c r="BE26" s="63">
        <f t="shared" si="24"/>
        <v>0.61245674740484424</v>
      </c>
      <c r="BF26" s="6"/>
      <c r="BG26" s="29"/>
      <c r="BH26" s="29">
        <f t="shared" si="25"/>
        <v>56.5</v>
      </c>
      <c r="BI26" s="45" t="str">
        <f t="shared" si="7"/>
        <v>+ 64%</v>
      </c>
      <c r="BJ26" s="40">
        <f t="shared" si="8"/>
        <v>0.64204545454545459</v>
      </c>
      <c r="BK26" s="42"/>
      <c r="BL26" s="29"/>
      <c r="BM26" s="29">
        <f t="shared" si="9"/>
        <v>-32</v>
      </c>
      <c r="BN26" s="45" t="str">
        <f t="shared" si="10"/>
        <v>- 36%</v>
      </c>
      <c r="BO26" s="40">
        <f t="shared" si="11"/>
        <v>-0.36363636363636365</v>
      </c>
      <c r="BP26" s="29"/>
      <c r="BS26" s="26" t="s">
        <v>13</v>
      </c>
      <c r="BT26" s="26" t="s">
        <v>2</v>
      </c>
      <c r="BU26" s="27" t="s">
        <v>7</v>
      </c>
      <c r="BV26" s="27" t="s">
        <v>0</v>
      </c>
      <c r="BW26" s="54">
        <v>95</v>
      </c>
      <c r="BX26" s="29">
        <v>46</v>
      </c>
      <c r="BY26" s="63">
        <f t="shared" si="26"/>
        <v>0.34586466165413532</v>
      </c>
      <c r="BZ26" s="29">
        <v>87</v>
      </c>
      <c r="CA26" s="63">
        <f t="shared" si="27"/>
        <v>0.65413533834586468</v>
      </c>
      <c r="CB26" s="6"/>
      <c r="CC26" s="29"/>
      <c r="CD26" s="29">
        <f t="shared" si="28"/>
        <v>38</v>
      </c>
      <c r="CE26" s="45" t="str">
        <f t="shared" si="12"/>
        <v>+ 40%</v>
      </c>
      <c r="CF26" s="40">
        <f t="shared" si="13"/>
        <v>0.4</v>
      </c>
      <c r="CG26" s="42"/>
      <c r="CH26" s="29"/>
      <c r="CI26" s="29">
        <f t="shared" si="29"/>
        <v>-49</v>
      </c>
      <c r="CJ26" s="45" t="str">
        <f t="shared" si="30"/>
        <v>- 52%</v>
      </c>
      <c r="CK26" s="40">
        <f t="shared" si="31"/>
        <v>-0.51578947368421058</v>
      </c>
      <c r="CL26" s="29"/>
    </row>
    <row r="27" spans="3:90" ht="11.45" customHeight="1" x14ac:dyDescent="0.15">
      <c r="E27" s="17"/>
      <c r="F27" s="17"/>
      <c r="G27" s="16" t="s">
        <v>11</v>
      </c>
      <c r="H27" s="16" t="s">
        <v>20</v>
      </c>
      <c r="I27" s="53">
        <v>360.5</v>
      </c>
      <c r="J27" s="13">
        <v>366</v>
      </c>
      <c r="K27" s="64">
        <f t="shared" si="14"/>
        <v>0.91044776119402981</v>
      </c>
      <c r="L27" s="13">
        <v>36</v>
      </c>
      <c r="M27" s="64">
        <f t="shared" si="15"/>
        <v>8.9552238805970144E-2</v>
      </c>
      <c r="N27" s="6"/>
      <c r="O27" s="13"/>
      <c r="P27" s="13">
        <f t="shared" si="16"/>
        <v>41.5</v>
      </c>
      <c r="Q27" s="46" t="str">
        <f t="shared" si="0"/>
        <v>+ 12%</v>
      </c>
      <c r="R27" s="37">
        <f t="shared" si="1"/>
        <v>0.11511789181692095</v>
      </c>
      <c r="S27" s="19"/>
      <c r="T27" s="13"/>
      <c r="U27" s="13">
        <f t="shared" si="17"/>
        <v>5.5</v>
      </c>
      <c r="V27" s="46" t="str">
        <f t="shared" si="18"/>
        <v>+ 2%</v>
      </c>
      <c r="W27" s="37">
        <f t="shared" si="19"/>
        <v>1.5256588072122053E-2</v>
      </c>
      <c r="X27" s="13"/>
      <c r="AA27" s="17"/>
      <c r="AB27" s="17"/>
      <c r="AC27" s="16" t="s">
        <v>11</v>
      </c>
      <c r="AD27" s="16" t="s">
        <v>20</v>
      </c>
      <c r="AE27" s="53">
        <v>24.5</v>
      </c>
      <c r="AF27" s="13">
        <v>17</v>
      </c>
      <c r="AG27" s="64">
        <f t="shared" si="20"/>
        <v>0.97142857142857142</v>
      </c>
      <c r="AH27" s="13">
        <v>0.5</v>
      </c>
      <c r="AI27" s="64">
        <f t="shared" si="21"/>
        <v>2.8571428571428571E-2</v>
      </c>
      <c r="AJ27" s="6"/>
      <c r="AK27" s="13"/>
      <c r="AL27" s="13">
        <f t="shared" si="22"/>
        <v>-7</v>
      </c>
      <c r="AM27" s="46" t="str">
        <f t="shared" si="2"/>
        <v>- 29%</v>
      </c>
      <c r="AN27" s="37">
        <f t="shared" si="3"/>
        <v>-0.2857142857142857</v>
      </c>
      <c r="AO27" s="19"/>
      <c r="AP27" s="13"/>
      <c r="AQ27" s="13">
        <f t="shared" si="4"/>
        <v>-7.5</v>
      </c>
      <c r="AR27" s="46" t="str">
        <f t="shared" si="5"/>
        <v>- 31%</v>
      </c>
      <c r="AS27" s="37">
        <f t="shared" si="6"/>
        <v>-0.30612244897959184</v>
      </c>
      <c r="AT27" s="13"/>
      <c r="AW27" s="17"/>
      <c r="AX27" s="17"/>
      <c r="AY27" s="16" t="s">
        <v>11</v>
      </c>
      <c r="AZ27" s="16" t="s">
        <v>20</v>
      </c>
      <c r="BA27" s="53">
        <v>86.5</v>
      </c>
      <c r="BB27" s="13">
        <v>103</v>
      </c>
      <c r="BC27" s="64">
        <f t="shared" si="23"/>
        <v>0.92376681614349776</v>
      </c>
      <c r="BD27" s="13">
        <v>8.5</v>
      </c>
      <c r="BE27" s="64">
        <f t="shared" si="24"/>
        <v>7.623318385650224E-2</v>
      </c>
      <c r="BF27" s="6"/>
      <c r="BG27" s="13"/>
      <c r="BH27" s="13">
        <f t="shared" si="25"/>
        <v>25</v>
      </c>
      <c r="BI27" s="46" t="str">
        <f t="shared" si="7"/>
        <v>+ 29%</v>
      </c>
      <c r="BJ27" s="37">
        <f t="shared" si="8"/>
        <v>0.28901734104046245</v>
      </c>
      <c r="BK27" s="19"/>
      <c r="BL27" s="13"/>
      <c r="BM27" s="13">
        <f t="shared" si="9"/>
        <v>16.5</v>
      </c>
      <c r="BN27" s="46" t="str">
        <f t="shared" si="10"/>
        <v>+ 19%</v>
      </c>
      <c r="BO27" s="37">
        <f t="shared" si="11"/>
        <v>0.19075144508670519</v>
      </c>
      <c r="BP27" s="13"/>
      <c r="BS27" s="17"/>
      <c r="BT27" s="17"/>
      <c r="BU27" s="16" t="s">
        <v>11</v>
      </c>
      <c r="BV27" s="16" t="s">
        <v>20</v>
      </c>
      <c r="BW27" s="53">
        <v>131</v>
      </c>
      <c r="BX27" s="13">
        <v>121</v>
      </c>
      <c r="BY27" s="64">
        <f t="shared" si="26"/>
        <v>0.88644688644688641</v>
      </c>
      <c r="BZ27" s="13">
        <v>15.5</v>
      </c>
      <c r="CA27" s="64">
        <f t="shared" si="27"/>
        <v>0.11355311355311355</v>
      </c>
      <c r="CB27" s="6"/>
      <c r="CC27" s="13"/>
      <c r="CD27" s="13">
        <f t="shared" si="28"/>
        <v>5.5</v>
      </c>
      <c r="CE27" s="46" t="str">
        <f t="shared" si="12"/>
        <v>+ 4%</v>
      </c>
      <c r="CF27" s="37">
        <f t="shared" si="13"/>
        <v>4.1984732824427481E-2</v>
      </c>
      <c r="CG27" s="19"/>
      <c r="CH27" s="13"/>
      <c r="CI27" s="13">
        <f t="shared" si="29"/>
        <v>-10</v>
      </c>
      <c r="CJ27" s="46" t="str">
        <f t="shared" si="30"/>
        <v>- 8%</v>
      </c>
      <c r="CK27" s="37">
        <f t="shared" si="31"/>
        <v>-7.6335877862595422E-2</v>
      </c>
      <c r="CL27" s="13"/>
    </row>
    <row r="28" spans="3:90" ht="11.45" customHeight="1" x14ac:dyDescent="0.15">
      <c r="E28" s="31"/>
      <c r="F28" s="31"/>
      <c r="G28" s="32" t="s">
        <v>12</v>
      </c>
      <c r="H28" s="32" t="s">
        <v>21</v>
      </c>
      <c r="I28" s="55">
        <v>620.5</v>
      </c>
      <c r="J28" s="34">
        <v>414.5</v>
      </c>
      <c r="K28" s="65">
        <f t="shared" si="14"/>
        <v>0.48879716981132076</v>
      </c>
      <c r="L28" s="34">
        <v>433.5</v>
      </c>
      <c r="M28" s="65">
        <f t="shared" si="15"/>
        <v>0.51120283018867929</v>
      </c>
      <c r="N28" s="6"/>
      <c r="O28" s="34"/>
      <c r="P28" s="34">
        <f t="shared" si="16"/>
        <v>227.5</v>
      </c>
      <c r="Q28" s="47" t="str">
        <f t="shared" si="0"/>
        <v>+ 37%</v>
      </c>
      <c r="R28" s="38">
        <f t="shared" si="1"/>
        <v>0.36663980660757456</v>
      </c>
      <c r="S28" s="43"/>
      <c r="T28" s="34"/>
      <c r="U28" s="34">
        <f t="shared" si="17"/>
        <v>-206</v>
      </c>
      <c r="V28" s="47" t="str">
        <f t="shared" si="18"/>
        <v>- 33%</v>
      </c>
      <c r="W28" s="38">
        <f t="shared" si="19"/>
        <v>-0.33199033037872683</v>
      </c>
      <c r="X28" s="34"/>
      <c r="AA28" s="31"/>
      <c r="AB28" s="31"/>
      <c r="AC28" s="32" t="s">
        <v>12</v>
      </c>
      <c r="AD28" s="32" t="s">
        <v>21</v>
      </c>
      <c r="AE28" s="55">
        <v>44</v>
      </c>
      <c r="AF28" s="34">
        <v>31.5</v>
      </c>
      <c r="AG28" s="65">
        <f t="shared" si="20"/>
        <v>0.45652173913043476</v>
      </c>
      <c r="AH28" s="34">
        <v>37.5</v>
      </c>
      <c r="AI28" s="65">
        <f t="shared" si="21"/>
        <v>0.54347826086956519</v>
      </c>
      <c r="AJ28" s="6"/>
      <c r="AK28" s="34"/>
      <c r="AL28" s="34">
        <f t="shared" si="22"/>
        <v>25</v>
      </c>
      <c r="AM28" s="47" t="str">
        <f t="shared" si="2"/>
        <v>+ 57%</v>
      </c>
      <c r="AN28" s="38">
        <f t="shared" si="3"/>
        <v>0.56818181818181823</v>
      </c>
      <c r="AO28" s="43"/>
      <c r="AP28" s="34"/>
      <c r="AQ28" s="34">
        <f t="shared" si="4"/>
        <v>-12.5</v>
      </c>
      <c r="AR28" s="47" t="str">
        <f t="shared" si="5"/>
        <v>- 28%</v>
      </c>
      <c r="AS28" s="38">
        <f t="shared" si="6"/>
        <v>-0.28409090909090912</v>
      </c>
      <c r="AT28" s="34"/>
      <c r="AW28" s="31"/>
      <c r="AX28" s="31"/>
      <c r="AY28" s="32" t="s">
        <v>12</v>
      </c>
      <c r="AZ28" s="32" t="s">
        <v>21</v>
      </c>
      <c r="BA28" s="55">
        <v>151.5</v>
      </c>
      <c r="BB28" s="34">
        <v>118.5</v>
      </c>
      <c r="BC28" s="65">
        <f t="shared" si="23"/>
        <v>0.49789915966386555</v>
      </c>
      <c r="BD28" s="34">
        <v>119.5</v>
      </c>
      <c r="BE28" s="65">
        <f t="shared" si="24"/>
        <v>0.50210084033613445</v>
      </c>
      <c r="BF28" s="6"/>
      <c r="BG28" s="34"/>
      <c r="BH28" s="34">
        <f t="shared" si="25"/>
        <v>86.5</v>
      </c>
      <c r="BI28" s="47" t="str">
        <f t="shared" si="7"/>
        <v>+ 57%</v>
      </c>
      <c r="BJ28" s="38">
        <f t="shared" si="8"/>
        <v>0.57095709570957098</v>
      </c>
      <c r="BK28" s="43"/>
      <c r="BL28" s="34"/>
      <c r="BM28" s="34">
        <f t="shared" si="9"/>
        <v>-33</v>
      </c>
      <c r="BN28" s="47" t="str">
        <f t="shared" si="10"/>
        <v>- 22%</v>
      </c>
      <c r="BO28" s="38">
        <f t="shared" si="11"/>
        <v>-0.21782178217821782</v>
      </c>
      <c r="BP28" s="34"/>
      <c r="BS28" s="31"/>
      <c r="BT28" s="31"/>
      <c r="BU28" s="32" t="s">
        <v>12</v>
      </c>
      <c r="BV28" s="32" t="s">
        <v>21</v>
      </c>
      <c r="BW28" s="55">
        <v>197</v>
      </c>
      <c r="BX28" s="34">
        <v>122</v>
      </c>
      <c r="BY28" s="65">
        <f t="shared" si="26"/>
        <v>0.52360515021459231</v>
      </c>
      <c r="BZ28" s="34">
        <v>111</v>
      </c>
      <c r="CA28" s="65">
        <f t="shared" si="27"/>
        <v>0.47639484978540775</v>
      </c>
      <c r="CB28" s="6"/>
      <c r="CC28" s="34"/>
      <c r="CD28" s="34">
        <f t="shared" si="28"/>
        <v>36</v>
      </c>
      <c r="CE28" s="47" t="str">
        <f t="shared" si="12"/>
        <v>+ 18%</v>
      </c>
      <c r="CF28" s="38">
        <f t="shared" si="13"/>
        <v>0.18274111675126903</v>
      </c>
      <c r="CG28" s="43"/>
      <c r="CH28" s="34"/>
      <c r="CI28" s="34">
        <f t="shared" si="29"/>
        <v>-75</v>
      </c>
      <c r="CJ28" s="47" t="str">
        <f t="shared" si="30"/>
        <v>- 38%</v>
      </c>
      <c r="CK28" s="38">
        <f t="shared" si="31"/>
        <v>-0.38071065989847713</v>
      </c>
      <c r="CL28" s="34"/>
    </row>
    <row r="29" spans="3:90" ht="12" customHeight="1" x14ac:dyDescent="0.15">
      <c r="K29" s="67"/>
      <c r="M29" s="67"/>
      <c r="N29" s="6"/>
      <c r="O29" s="7"/>
      <c r="P29" s="7"/>
      <c r="Q29" s="7"/>
      <c r="R29" s="7"/>
      <c r="S29" s="7"/>
      <c r="T29" s="68"/>
      <c r="AG29" s="67"/>
      <c r="AI29" s="67"/>
      <c r="AJ29" s="6"/>
      <c r="AK29" s="7"/>
      <c r="AL29" s="7"/>
      <c r="AM29" s="7"/>
      <c r="AN29" s="7"/>
      <c r="AO29" s="7"/>
      <c r="AP29" s="68"/>
      <c r="BC29" s="67"/>
      <c r="BE29" s="67"/>
      <c r="BF29" s="6"/>
      <c r="BG29" s="7"/>
      <c r="BH29" s="7"/>
      <c r="BI29" s="7"/>
      <c r="BJ29" s="7"/>
      <c r="BK29" s="7"/>
      <c r="BL29" s="68"/>
      <c r="BY29" s="67"/>
      <c r="CA29" s="67"/>
      <c r="CB29" s="6"/>
      <c r="CC29" s="7"/>
      <c r="CD29" s="7"/>
      <c r="CE29" s="7"/>
      <c r="CF29" s="7"/>
      <c r="CG29" s="7"/>
      <c r="CH29" s="68"/>
    </row>
    <row r="30" spans="3:90" ht="12" customHeight="1" x14ac:dyDescent="0.15">
      <c r="E30" s="57" t="s">
        <v>55</v>
      </c>
      <c r="F30" s="57"/>
      <c r="G30" s="58"/>
      <c r="H30" s="58"/>
      <c r="I30" s="18">
        <f>SUM(I7:I28)</f>
        <v>7208</v>
      </c>
      <c r="J30" s="18">
        <f>SUM(J7:J28)</f>
        <v>2762.5</v>
      </c>
      <c r="K30" s="62">
        <f t="shared" si="14"/>
        <v>0.22775991425509109</v>
      </c>
      <c r="L30" s="12">
        <f>SUM(L7:L28)</f>
        <v>9366.5</v>
      </c>
      <c r="M30" s="62">
        <f t="shared" si="15"/>
        <v>0.77224008574490888</v>
      </c>
      <c r="N30" s="6"/>
      <c r="O30" s="12"/>
      <c r="P30" s="12">
        <f t="shared" si="16"/>
        <v>4921</v>
      </c>
      <c r="Q30" s="44" t="str">
        <f>IF(ROUND((SUM(J30,L30)/I30)*100,0)&gt;100,"+ "&amp;ROUND((SUM(J30,L30)/I30)*100,0)-100&amp;"%",IF(ROUND((SUM(J30,L30)/I30)*100,0)&lt;100,"- "&amp;100-ROUND((SUM(J30,L30)/I30)*100,0)&amp;"%","o"))</f>
        <v>+ 68%</v>
      </c>
      <c r="R30" s="89">
        <f>P30/I30</f>
        <v>0.68271365149833518</v>
      </c>
      <c r="S30" s="59"/>
      <c r="T30" s="12"/>
      <c r="U30" s="12">
        <f>J30-I30</f>
        <v>-4445.5</v>
      </c>
      <c r="V30" s="44" t="str">
        <f t="shared" ref="V30:V31" si="32">IF(ROUND((J30/I30)*100,0)&gt;100,"+ "&amp;ROUND((J30/I30)*100,0)-100&amp;"%",IF(ROUND((J30/I30)*100,0)&lt;100,"- "&amp;100-ROUND((J30/I30)*100,0)&amp;"%","o"))</f>
        <v>- 62%</v>
      </c>
      <c r="W30" s="89">
        <f t="shared" ref="W30:W31" si="33">U30/I30</f>
        <v>-0.61674528301886788</v>
      </c>
      <c r="X30" s="12"/>
      <c r="AA30" s="57" t="s">
        <v>55</v>
      </c>
      <c r="AB30" s="57"/>
      <c r="AC30" s="58"/>
      <c r="AD30" s="58"/>
      <c r="AE30" s="18">
        <f>SUM(AE7:AE28)</f>
        <v>558.5</v>
      </c>
      <c r="AF30" s="18">
        <f>SUM(AF7:AF28)</f>
        <v>209</v>
      </c>
      <c r="AG30" s="62">
        <f t="shared" si="20"/>
        <v>0.21624418003103985</v>
      </c>
      <c r="AH30" s="12">
        <f>SUM(AH7:AH28)</f>
        <v>757.5</v>
      </c>
      <c r="AI30" s="62">
        <f t="shared" si="21"/>
        <v>0.78375581996896015</v>
      </c>
      <c r="AJ30" s="6"/>
      <c r="AK30" s="12"/>
      <c r="AL30" s="12">
        <f t="shared" ref="AL30" si="34">SUM(AF30,AH30)-AE30</f>
        <v>408</v>
      </c>
      <c r="AM30" s="44" t="str">
        <f>IF(ROUND((SUM(AF30,AH30)/AE30)*100,0)&gt;100,"+ "&amp;ROUND((SUM(AF30,AH30)/AE30)*100,0)-100&amp;"%",IF(ROUND((SUM(AF30,AH30)/AE30)*100,0)&lt;100,"- "&amp;100-ROUND((SUM(AF30,AH30)/AE30)*100,0)&amp;"%","o"))</f>
        <v>+ 73%</v>
      </c>
      <c r="AN30" s="89">
        <f>AL30/AE30</f>
        <v>0.73052820053715306</v>
      </c>
      <c r="AO30" s="59"/>
      <c r="AP30" s="12"/>
      <c r="AQ30" s="12">
        <f>AF30-AE30</f>
        <v>-349.5</v>
      </c>
      <c r="AR30" s="44" t="str">
        <f>IF(ROUND((AF30/AE30)*100,0)&gt;100,"+ "&amp;ROUND((AF30/AE30)*100,0)-100&amp;"%",IF(ROUND((AF30/AE30)*100,0)&lt;100,"- "&amp;100-ROUND((AF30/AE30)*100,0)&amp;"%","o"))</f>
        <v>- 63%</v>
      </c>
      <c r="AS30" s="89">
        <f>AQ30/AE30</f>
        <v>-0.62578334825425241</v>
      </c>
      <c r="AT30" s="12"/>
      <c r="AW30" s="57" t="s">
        <v>55</v>
      </c>
      <c r="AX30" s="57"/>
      <c r="AY30" s="58"/>
      <c r="AZ30" s="58"/>
      <c r="BA30" s="18">
        <f>SUM(BA7:BA28)</f>
        <v>1903.5</v>
      </c>
      <c r="BB30" s="18">
        <f>SUM(BB7:BB28)</f>
        <v>807.5</v>
      </c>
      <c r="BC30" s="62">
        <f t="shared" si="23"/>
        <v>0.23694248826291081</v>
      </c>
      <c r="BD30" s="12">
        <f>SUM(BD7:BD28)</f>
        <v>2600.5</v>
      </c>
      <c r="BE30" s="62">
        <f t="shared" si="24"/>
        <v>0.76305751173708924</v>
      </c>
      <c r="BF30" s="6"/>
      <c r="BG30" s="12"/>
      <c r="BH30" s="12">
        <f t="shared" ref="BH30" si="35">SUM(BB30,BD30)-BA30</f>
        <v>1504.5</v>
      </c>
      <c r="BI30" s="44" t="str">
        <f>IF(ROUND((SUM(BB30,BD30)/BA30)*100,0)&gt;100,"+ "&amp;ROUND((SUM(BB30,BD30)/BA30)*100,0)-100&amp;"%",IF(ROUND((SUM(BB30,BD30)/BA30)*100,0)&lt;100,"- "&amp;100-ROUND((SUM(BB30,BD30)/BA30)*100,0)&amp;"%","o"))</f>
        <v>+ 79%</v>
      </c>
      <c r="BJ30" s="89">
        <f>BH30/BA30</f>
        <v>0.79038613081166276</v>
      </c>
      <c r="BK30" s="59"/>
      <c r="BL30" s="12"/>
      <c r="BM30" s="12">
        <f>BB30-BA30</f>
        <v>-1096</v>
      </c>
      <c r="BN30" s="44" t="str">
        <f>IF(ROUND((BB30/BA30)*100,0)&gt;100,"+ "&amp;ROUND((BB30/BA30)*100,0)-100&amp;"%",IF(ROUND((BB30/BA30)*100,0)&lt;100,"- "&amp;100-ROUND((BB30/BA30)*100,0)&amp;"%","o"))</f>
        <v>- 58%</v>
      </c>
      <c r="BO30" s="89">
        <f>BM30/BA30</f>
        <v>-0.57578145521407931</v>
      </c>
      <c r="BP30" s="12"/>
      <c r="BS30" s="57" t="s">
        <v>55</v>
      </c>
      <c r="BT30" s="57"/>
      <c r="BU30" s="58"/>
      <c r="BV30" s="58"/>
      <c r="BW30" s="18">
        <f>SUM(BW7:BW28)</f>
        <v>2231</v>
      </c>
      <c r="BX30" s="18">
        <f>SUM(BX7:BX28)</f>
        <v>838</v>
      </c>
      <c r="BY30" s="62">
        <f t="shared" si="26"/>
        <v>0.23638928067700987</v>
      </c>
      <c r="BZ30" s="12">
        <f>SUM(BZ7:BZ28)</f>
        <v>2707</v>
      </c>
      <c r="CA30" s="62">
        <f t="shared" si="27"/>
        <v>0.76361071932299007</v>
      </c>
      <c r="CB30" s="6"/>
      <c r="CC30" s="12"/>
      <c r="CD30" s="12">
        <f t="shared" ref="CD30" si="36">SUM(BX30,BZ30)-BW30</f>
        <v>1314</v>
      </c>
      <c r="CE30" s="44" t="str">
        <f>IF(ROUND((SUM(BX30,BZ30)/BW30)*100,0)&gt;100,"+ "&amp;ROUND((SUM(BX30,BZ30)/BW30)*100,0)-100&amp;"%",IF(ROUND((SUM(BX30,BZ30)/BW30)*100,0)&lt;100,"- "&amp;100-ROUND((SUM(BX30,BZ30)/BW30)*100,0)&amp;"%","o"))</f>
        <v>+ 59%</v>
      </c>
      <c r="CF30" s="89">
        <f>CD30/BW30</f>
        <v>0.58897355445988342</v>
      </c>
      <c r="CG30" s="59"/>
      <c r="CH30" s="12"/>
      <c r="CI30" s="12">
        <f t="shared" ref="CI30" si="37">BX30-BW30</f>
        <v>-1393</v>
      </c>
      <c r="CJ30" s="44" t="str">
        <f t="shared" ref="CJ30:CJ31" si="38">IF(ROUND((BX30/BW30)*100,0)&gt;100,"+ "&amp;ROUND((BX30/BW30)*100,0)-100&amp;"%",IF(ROUND((BX30/BW30)*100,0)&lt;100,"- "&amp;100-ROUND((BX30/BW30)*100,0)&amp;"%","o"))</f>
        <v>- 62%</v>
      </c>
      <c r="CK30" s="89">
        <f t="shared" ref="CK30:CK31" si="39">CI30/BW30</f>
        <v>-0.62438368444643655</v>
      </c>
      <c r="CL30" s="12"/>
    </row>
    <row r="31" spans="3:90" ht="12" customHeight="1" x14ac:dyDescent="0.15">
      <c r="E31" s="20" t="s">
        <v>61</v>
      </c>
      <c r="F31" s="20"/>
      <c r="G31" s="21"/>
      <c r="H31" s="21"/>
      <c r="I31" s="22">
        <f>SUM(I7:I9,I11:I13,I14:I16,I17:I18,I19:I20,I22:I24)</f>
        <v>4658</v>
      </c>
      <c r="J31" s="22">
        <f>SUM(J7:J9,J11:J13,J14:J16,J17:J18,J19:J20,J22:J24)</f>
        <v>972</v>
      </c>
      <c r="K31" s="66">
        <f>J31/SUM(J31,L31)</f>
        <v>0.11080711354309165</v>
      </c>
      <c r="L31" s="23">
        <f>SUM(L7:L9,L11:L13,L14:L16,L17:L18,L19:L20,L22:L24)</f>
        <v>7800</v>
      </c>
      <c r="M31" s="66">
        <f>L31/SUM(J31,L31)</f>
        <v>0.8891928864569083</v>
      </c>
      <c r="N31" s="6"/>
      <c r="O31" s="23"/>
      <c r="P31" s="23">
        <f>SUM(J31,L31)-I31</f>
        <v>4114</v>
      </c>
      <c r="Q31" s="48" t="str">
        <f>IF(ROUND((SUM(J31,L31)/I31)*100,0)&gt;100,"+ "&amp;ROUND((SUM(J31,L31)/I31)*100,0)-100&amp;"%",IF(ROUND((SUM(J31,L31)/I31)*100,0)&lt;100,"- "&amp;100-ROUND((SUM(J31,L31)/I31)*100,0)&amp;"%","o"))</f>
        <v>+ 88%</v>
      </c>
      <c r="R31" s="41">
        <f>P31/I31</f>
        <v>0.88321167883211682</v>
      </c>
      <c r="S31" s="24"/>
      <c r="T31" s="23"/>
      <c r="U31" s="23">
        <f>J31-I31</f>
        <v>-3686</v>
      </c>
      <c r="V31" s="48" t="str">
        <f t="shared" si="32"/>
        <v>- 79%</v>
      </c>
      <c r="W31" s="41">
        <f t="shared" si="33"/>
        <v>-0.79132674967797334</v>
      </c>
      <c r="X31" s="23"/>
      <c r="AA31" s="20" t="s">
        <v>61</v>
      </c>
      <c r="AB31" s="20"/>
      <c r="AC31" s="21"/>
      <c r="AD31" s="21"/>
      <c r="AE31" s="22">
        <f>SUM(AE7:AE9,AE11:AE13,AE14:AE16,AE17:AE18,AE19:AE20,AE22:AE24)</f>
        <v>361</v>
      </c>
      <c r="AF31" s="22">
        <f>SUM(AF7:AF9,AF11:AF13,AF14:AF16,AF17:AF18,AF19:AF20,AF22:AF24)</f>
        <v>73.5</v>
      </c>
      <c r="AG31" s="66">
        <f>AF31/SUM(AF31,AH31)</f>
        <v>0.10418143160878809</v>
      </c>
      <c r="AH31" s="23">
        <f>SUM(AH7:AH9,AH11:AH13,AH14:AH16,AH17:AH18,AH19:AH20,AH22:AH24)</f>
        <v>632</v>
      </c>
      <c r="AI31" s="66">
        <f>AH31/SUM(AF31,AH31)</f>
        <v>0.89581856839121188</v>
      </c>
      <c r="AJ31" s="6"/>
      <c r="AK31" s="23"/>
      <c r="AL31" s="23">
        <f>SUM(AF31,AH31)-AE31</f>
        <v>344.5</v>
      </c>
      <c r="AM31" s="48" t="str">
        <f>IF(ROUND((SUM(AF31,AH31)/AE31)*100,0)&gt;100,"+ "&amp;ROUND((SUM(AF31,AH31)/AE31)*100,0)-100&amp;"%",IF(ROUND((SUM(AF31,AH31)/AE31)*100,0)&lt;100,"- "&amp;100-ROUND((SUM(AF31,AH31)/AE31)*100,0)&amp;"%","o"))</f>
        <v>+ 95%</v>
      </c>
      <c r="AN31" s="41">
        <f>AL31/AE31</f>
        <v>0.95429362880886426</v>
      </c>
      <c r="AO31" s="24"/>
      <c r="AP31" s="23"/>
      <c r="AQ31" s="23">
        <f>AF31-AE31</f>
        <v>-287.5</v>
      </c>
      <c r="AR31" s="48" t="str">
        <f t="shared" ref="AR31" si="40">IF(ROUND((AF31/AE31)*100,0)&gt;100,"+ "&amp;ROUND((AF31/AE31)*100,0)-100&amp;"%",IF(ROUND((AF31/AE31)*100,0)&lt;100,"- "&amp;100-ROUND((AF31/AE31)*100,0)&amp;"%","o"))</f>
        <v>- 80%</v>
      </c>
      <c r="AS31" s="41">
        <f t="shared" ref="AS31" si="41">AQ31/AE31</f>
        <v>-0.79639889196675895</v>
      </c>
      <c r="AT31" s="23"/>
      <c r="AW31" s="20" t="s">
        <v>61</v>
      </c>
      <c r="AX31" s="20"/>
      <c r="AY31" s="21"/>
      <c r="AZ31" s="21"/>
      <c r="BA31" s="22">
        <f>SUM(BA7:BA9,BA11:BA13,BA14:BA16,BA17:BA18,BA19:BA20,BA22:BA24)</f>
        <v>1223</v>
      </c>
      <c r="BB31" s="22">
        <f>SUM(BB7:BB9,BB11:BB13,BB14:BB16,BB17:BB18,BB19:BB20,BB22:BB24)</f>
        <v>291</v>
      </c>
      <c r="BC31" s="66">
        <f>BB31/SUM(BB31,BD31)</f>
        <v>0.11810064935064934</v>
      </c>
      <c r="BD31" s="23">
        <f>SUM(BD7:BD9,BD11:BD13,BD14:BD16,BD17:BD18,BD19:BD20,BD22:BD24)</f>
        <v>2173</v>
      </c>
      <c r="BE31" s="66">
        <f>BD31/SUM(BB31,BD31)</f>
        <v>0.88189935064935066</v>
      </c>
      <c r="BF31" s="6"/>
      <c r="BG31" s="23"/>
      <c r="BH31" s="23">
        <f>SUM(BB31,BD31)-BA31</f>
        <v>1241</v>
      </c>
      <c r="BI31" s="48" t="str">
        <f>IF(ROUND((SUM(BB31,BD31)/BA31)*100,0)&gt;100,"+ "&amp;ROUND((SUM(BB31,BD31)/BA31)*100,0)-100&amp;"%",IF(ROUND((SUM(BB31,BD31)/BA31)*100,0)&lt;100,"- "&amp;100-ROUND((SUM(BB31,BD31)/BA31)*100,0)&amp;"%","o"))</f>
        <v>+ 101%</v>
      </c>
      <c r="BJ31" s="41">
        <f>BH31/BA31</f>
        <v>1.0147179067865904</v>
      </c>
      <c r="BK31" s="24"/>
      <c r="BL31" s="23"/>
      <c r="BM31" s="23">
        <f>BB31-BA31</f>
        <v>-932</v>
      </c>
      <c r="BN31" s="48" t="str">
        <f t="shared" ref="BN31" si="42">IF(ROUND((BB31/BA31)*100,0)&gt;100,"+ "&amp;ROUND((BB31/BA31)*100,0)-100&amp;"%",IF(ROUND((BB31/BA31)*100,0)&lt;100,"- "&amp;100-ROUND((BB31/BA31)*100,0)&amp;"%","o"))</f>
        <v>- 76%</v>
      </c>
      <c r="BO31" s="41">
        <f t="shared" ref="BO31" si="43">BM31/BA31</f>
        <v>-0.76206050695012262</v>
      </c>
      <c r="BP31" s="23"/>
      <c r="BS31" s="20" t="s">
        <v>61</v>
      </c>
      <c r="BT31" s="20"/>
      <c r="BU31" s="21"/>
      <c r="BV31" s="21"/>
      <c r="BW31" s="22">
        <f>SUM(BW7:BW9,BW11:BW13,BW14:BW16,BW17:BW18,BW19:BW20,BW22:BW24)</f>
        <v>1437</v>
      </c>
      <c r="BX31" s="22">
        <f>SUM(BX7:BX9,BX11:BX13,BX14:BX16,BX17:BX18,BX19:BX20,BX22:BX24)</f>
        <v>299.5</v>
      </c>
      <c r="BY31" s="66">
        <f>BX31/SUM(BX31,BZ31)</f>
        <v>0.11823924200552705</v>
      </c>
      <c r="BZ31" s="23">
        <f>SUM(BZ7:BZ9,BZ11:BZ13,BZ14:BZ16,BZ17:BZ18,BZ19:BZ20,BZ22:BZ24)</f>
        <v>2233.5</v>
      </c>
      <c r="CA31" s="66">
        <f>BZ31/SUM(BX31,BZ31)</f>
        <v>0.88176075799447295</v>
      </c>
      <c r="CB31" s="6"/>
      <c r="CC31" s="23"/>
      <c r="CD31" s="23">
        <f>SUM(BX31,BZ31)-BW31</f>
        <v>1096</v>
      </c>
      <c r="CE31" s="48" t="str">
        <f>IF(ROUND((SUM(BX31,BZ31)/BW31)*100,0)&gt;100,"+ "&amp;ROUND((SUM(BX31,BZ31)/BW31)*100,0)-100&amp;"%",IF(ROUND((SUM(BX31,BZ31)/BW31)*100,0)&lt;100,"- "&amp;100-ROUND((SUM(BX31,BZ31)/BW31)*100,0)&amp;"%","o"))</f>
        <v>+ 76%</v>
      </c>
      <c r="CF31" s="41">
        <f>CD31/BW31</f>
        <v>0.76270006958942238</v>
      </c>
      <c r="CG31" s="24"/>
      <c r="CH31" s="23"/>
      <c r="CI31" s="23">
        <f>BX31-BW31</f>
        <v>-1137.5</v>
      </c>
      <c r="CJ31" s="48" t="str">
        <f t="shared" si="38"/>
        <v>- 79%</v>
      </c>
      <c r="CK31" s="41">
        <f t="shared" si="39"/>
        <v>-0.79157967988865696</v>
      </c>
      <c r="CL31" s="23"/>
    </row>
    <row r="32" spans="3:90" ht="12" customHeight="1" x14ac:dyDescent="0.15">
      <c r="N32" s="6"/>
      <c r="AJ32" s="6"/>
      <c r="BF32" s="6"/>
      <c r="CB32" s="6"/>
    </row>
    <row r="33" spans="14:80" ht="12" customHeight="1" x14ac:dyDescent="0.15">
      <c r="N33" s="6"/>
      <c r="AJ33" s="6"/>
      <c r="BF33" s="6"/>
      <c r="CB33" s="6"/>
    </row>
  </sheetData>
  <mergeCells count="1">
    <mergeCell ref="A1:C1"/>
  </mergeCells>
  <conditionalFormatting sqref="W7:W28">
    <cfRule type="cellIs" dxfId="119" priority="116" operator="greaterThanOrEqual">
      <formula>0.1</formula>
    </cfRule>
    <cfRule type="cellIs" dxfId="118" priority="117" operator="between">
      <formula>0.05</formula>
      <formula>0.1</formula>
    </cfRule>
    <cfRule type="cellIs" dxfId="117" priority="118" operator="between">
      <formula>-0.05</formula>
      <formula>0.05</formula>
    </cfRule>
    <cfRule type="cellIs" dxfId="116" priority="119" operator="between">
      <formula>-0.05</formula>
      <formula>-0.1</formula>
    </cfRule>
    <cfRule type="cellIs" dxfId="115" priority="120" operator="lessThanOrEqual">
      <formula>-0.1</formula>
    </cfRule>
  </conditionalFormatting>
  <conditionalFormatting sqref="W30">
    <cfRule type="cellIs" dxfId="114" priority="111" operator="greaterThanOrEqual">
      <formula>0.1</formula>
    </cfRule>
    <cfRule type="cellIs" dxfId="113" priority="112" operator="between">
      <formula>0.05</formula>
      <formula>0.1</formula>
    </cfRule>
    <cfRule type="cellIs" dxfId="112" priority="113" operator="between">
      <formula>-0.05</formula>
      <formula>0.05</formula>
    </cfRule>
    <cfRule type="cellIs" dxfId="111" priority="114" operator="between">
      <formula>-0.05</formula>
      <formula>-0.1</formula>
    </cfRule>
    <cfRule type="cellIs" dxfId="110" priority="115" operator="lessThanOrEqual">
      <formula>-0.1</formula>
    </cfRule>
  </conditionalFormatting>
  <conditionalFormatting sqref="R7:R28">
    <cfRule type="cellIs" dxfId="109" priority="106" operator="greaterThanOrEqual">
      <formula>0.1</formula>
    </cfRule>
    <cfRule type="cellIs" dxfId="108" priority="107" operator="between">
      <formula>0.05</formula>
      <formula>0.1</formula>
    </cfRule>
    <cfRule type="cellIs" dxfId="107" priority="108" operator="between">
      <formula>-0.05</formula>
      <formula>0.05</formula>
    </cfRule>
    <cfRule type="cellIs" dxfId="106" priority="109" operator="between">
      <formula>-0.05</formula>
      <formula>-0.1</formula>
    </cfRule>
    <cfRule type="cellIs" dxfId="105" priority="110" operator="lessThanOrEqual">
      <formula>-0.1</formula>
    </cfRule>
  </conditionalFormatting>
  <conditionalFormatting sqref="R30">
    <cfRule type="cellIs" dxfId="104" priority="101" operator="greaterThanOrEqual">
      <formula>0.1</formula>
    </cfRule>
    <cfRule type="cellIs" dxfId="103" priority="102" operator="between">
      <formula>0.05</formula>
      <formula>0.1</formula>
    </cfRule>
    <cfRule type="cellIs" dxfId="102" priority="103" operator="between">
      <formula>-0.05</formula>
      <formula>0.05</formula>
    </cfRule>
    <cfRule type="cellIs" dxfId="101" priority="104" operator="between">
      <formula>-0.05</formula>
      <formula>-0.1</formula>
    </cfRule>
    <cfRule type="cellIs" dxfId="100" priority="105" operator="lessThanOrEqual">
      <formula>-0.1</formula>
    </cfRule>
  </conditionalFormatting>
  <conditionalFormatting sqref="AS7:AS28">
    <cfRule type="cellIs" dxfId="99" priority="96" operator="greaterThanOrEqual">
      <formula>0.1</formula>
    </cfRule>
    <cfRule type="cellIs" dxfId="98" priority="97" operator="between">
      <formula>0.05</formula>
      <formula>0.1</formula>
    </cfRule>
    <cfRule type="cellIs" dxfId="97" priority="98" operator="between">
      <formula>-0.05</formula>
      <formula>0.05</formula>
    </cfRule>
    <cfRule type="cellIs" dxfId="96" priority="99" operator="between">
      <formula>-0.05</formula>
      <formula>-0.1</formula>
    </cfRule>
    <cfRule type="cellIs" dxfId="95" priority="100" operator="lessThanOrEqual">
      <formula>-0.1</formula>
    </cfRule>
  </conditionalFormatting>
  <conditionalFormatting sqref="AS30">
    <cfRule type="cellIs" dxfId="94" priority="91" operator="greaterThanOrEqual">
      <formula>0.1</formula>
    </cfRule>
    <cfRule type="cellIs" dxfId="93" priority="92" operator="between">
      <formula>0.05</formula>
      <formula>0.1</formula>
    </cfRule>
    <cfRule type="cellIs" dxfId="92" priority="93" operator="between">
      <formula>-0.05</formula>
      <formula>0.05</formula>
    </cfRule>
    <cfRule type="cellIs" dxfId="91" priority="94" operator="between">
      <formula>-0.05</formula>
      <formula>-0.1</formula>
    </cfRule>
    <cfRule type="cellIs" dxfId="90" priority="95" operator="lessThanOrEqual">
      <formula>-0.1</formula>
    </cfRule>
  </conditionalFormatting>
  <conditionalFormatting sqref="AN7:AN28">
    <cfRule type="cellIs" dxfId="89" priority="86" operator="greaterThanOrEqual">
      <formula>0.1</formula>
    </cfRule>
    <cfRule type="cellIs" dxfId="88" priority="87" operator="between">
      <formula>0.05</formula>
      <formula>0.1</formula>
    </cfRule>
    <cfRule type="cellIs" dxfId="87" priority="88" operator="between">
      <formula>-0.05</formula>
      <formula>0.05</formula>
    </cfRule>
    <cfRule type="cellIs" dxfId="86" priority="89" operator="between">
      <formula>-0.05</formula>
      <formula>-0.1</formula>
    </cfRule>
    <cfRule type="cellIs" dxfId="85" priority="90" operator="lessThanOrEqual">
      <formula>-0.1</formula>
    </cfRule>
  </conditionalFormatting>
  <conditionalFormatting sqref="AN30">
    <cfRule type="cellIs" dxfId="84" priority="81" operator="greaterThanOrEqual">
      <formula>0.1</formula>
    </cfRule>
    <cfRule type="cellIs" dxfId="83" priority="82" operator="between">
      <formula>0.05</formula>
      <formula>0.1</formula>
    </cfRule>
    <cfRule type="cellIs" dxfId="82" priority="83" operator="between">
      <formula>-0.05</formula>
      <formula>0.05</formula>
    </cfRule>
    <cfRule type="cellIs" dxfId="81" priority="84" operator="between">
      <formula>-0.05</formula>
      <formula>-0.1</formula>
    </cfRule>
    <cfRule type="cellIs" dxfId="80" priority="85" operator="lessThanOrEqual">
      <formula>-0.1</formula>
    </cfRule>
  </conditionalFormatting>
  <conditionalFormatting sqref="BO7:BO28">
    <cfRule type="cellIs" dxfId="79" priority="76" operator="greaterThanOrEqual">
      <formula>0.1</formula>
    </cfRule>
    <cfRule type="cellIs" dxfId="78" priority="77" operator="between">
      <formula>0.05</formula>
      <formula>0.1</formula>
    </cfRule>
    <cfRule type="cellIs" dxfId="77" priority="78" operator="between">
      <formula>-0.05</formula>
      <formula>0.05</formula>
    </cfRule>
    <cfRule type="cellIs" dxfId="76" priority="79" operator="between">
      <formula>-0.05</formula>
      <formula>-0.1</formula>
    </cfRule>
    <cfRule type="cellIs" dxfId="75" priority="80" operator="lessThanOrEqual">
      <formula>-0.1</formula>
    </cfRule>
  </conditionalFormatting>
  <conditionalFormatting sqref="BO30">
    <cfRule type="cellIs" dxfId="74" priority="71" operator="greaterThanOrEqual">
      <formula>0.1</formula>
    </cfRule>
    <cfRule type="cellIs" dxfId="73" priority="72" operator="between">
      <formula>0.05</formula>
      <formula>0.1</formula>
    </cfRule>
    <cfRule type="cellIs" dxfId="72" priority="73" operator="between">
      <formula>-0.05</formula>
      <formula>0.05</formula>
    </cfRule>
    <cfRule type="cellIs" dxfId="71" priority="74" operator="between">
      <formula>-0.05</formula>
      <formula>-0.1</formula>
    </cfRule>
    <cfRule type="cellIs" dxfId="70" priority="75" operator="lessThanOrEqual">
      <formula>-0.1</formula>
    </cfRule>
  </conditionalFormatting>
  <conditionalFormatting sqref="BJ7:BJ28">
    <cfRule type="cellIs" dxfId="69" priority="66" operator="greaterThanOrEqual">
      <formula>0.1</formula>
    </cfRule>
    <cfRule type="cellIs" dxfId="68" priority="67" operator="between">
      <formula>0.05</formula>
      <formula>0.1</formula>
    </cfRule>
    <cfRule type="cellIs" dxfId="67" priority="68" operator="between">
      <formula>-0.05</formula>
      <formula>0.05</formula>
    </cfRule>
    <cfRule type="cellIs" dxfId="66" priority="69" operator="between">
      <formula>-0.05</formula>
      <formula>-0.1</formula>
    </cfRule>
    <cfRule type="cellIs" dxfId="65" priority="70" operator="lessThanOrEqual">
      <formula>-0.1</formula>
    </cfRule>
  </conditionalFormatting>
  <conditionalFormatting sqref="BJ30">
    <cfRule type="cellIs" dxfId="64" priority="61" operator="greaterThanOrEqual">
      <formula>0.1</formula>
    </cfRule>
    <cfRule type="cellIs" dxfId="63" priority="62" operator="between">
      <formula>0.05</formula>
      <formula>0.1</formula>
    </cfRule>
    <cfRule type="cellIs" dxfId="62" priority="63" operator="between">
      <formula>-0.05</formula>
      <formula>0.05</formula>
    </cfRule>
    <cfRule type="cellIs" dxfId="61" priority="64" operator="between">
      <formula>-0.05</formula>
      <formula>-0.1</formula>
    </cfRule>
    <cfRule type="cellIs" dxfId="60" priority="65" operator="lessThanOrEqual">
      <formula>-0.1</formula>
    </cfRule>
  </conditionalFormatting>
  <conditionalFormatting sqref="CK7:CK28">
    <cfRule type="cellIs" dxfId="59" priority="56" operator="greaterThanOrEqual">
      <formula>0.1</formula>
    </cfRule>
    <cfRule type="cellIs" dxfId="58" priority="57" operator="between">
      <formula>0.05</formula>
      <formula>0.1</formula>
    </cfRule>
    <cfRule type="cellIs" dxfId="57" priority="58" operator="between">
      <formula>-0.05</formula>
      <formula>0.05</formula>
    </cfRule>
    <cfRule type="cellIs" dxfId="56" priority="59" operator="between">
      <formula>-0.05</formula>
      <formula>-0.1</formula>
    </cfRule>
    <cfRule type="cellIs" dxfId="55" priority="60" operator="lessThanOrEqual">
      <formula>-0.1</formula>
    </cfRule>
  </conditionalFormatting>
  <conditionalFormatting sqref="CK30">
    <cfRule type="cellIs" dxfId="54" priority="51" operator="greaterThanOrEqual">
      <formula>0.1</formula>
    </cfRule>
    <cfRule type="cellIs" dxfId="53" priority="52" operator="between">
      <formula>0.05</formula>
      <formula>0.1</formula>
    </cfRule>
    <cfRule type="cellIs" dxfId="52" priority="53" operator="between">
      <formula>-0.05</formula>
      <formula>0.05</formula>
    </cfRule>
    <cfRule type="cellIs" dxfId="51" priority="54" operator="between">
      <formula>-0.05</formula>
      <formula>-0.1</formula>
    </cfRule>
    <cfRule type="cellIs" dxfId="50" priority="55" operator="lessThanOrEqual">
      <formula>-0.1</formula>
    </cfRule>
  </conditionalFormatting>
  <conditionalFormatting sqref="CF7:CF28">
    <cfRule type="cellIs" dxfId="49" priority="46" operator="greaterThanOrEqual">
      <formula>0.1</formula>
    </cfRule>
    <cfRule type="cellIs" dxfId="48" priority="47" operator="between">
      <formula>0.05</formula>
      <formula>0.1</formula>
    </cfRule>
    <cfRule type="cellIs" dxfId="47" priority="48" operator="between">
      <formula>-0.05</formula>
      <formula>0.05</formula>
    </cfRule>
    <cfRule type="cellIs" dxfId="46" priority="49" operator="between">
      <formula>-0.05</formula>
      <formula>-0.1</formula>
    </cfRule>
    <cfRule type="cellIs" dxfId="45" priority="50" operator="lessThanOrEqual">
      <formula>-0.1</formula>
    </cfRule>
  </conditionalFormatting>
  <conditionalFormatting sqref="CF30">
    <cfRule type="cellIs" dxfId="44" priority="41" operator="greaterThanOrEqual">
      <formula>0.1</formula>
    </cfRule>
    <cfRule type="cellIs" dxfId="43" priority="42" operator="between">
      <formula>0.05</formula>
      <formula>0.1</formula>
    </cfRule>
    <cfRule type="cellIs" dxfId="42" priority="43" operator="between">
      <formula>-0.05</formula>
      <formula>0.05</formula>
    </cfRule>
    <cfRule type="cellIs" dxfId="41" priority="44" operator="between">
      <formula>-0.05</formula>
      <formula>-0.1</formula>
    </cfRule>
    <cfRule type="cellIs" dxfId="40" priority="45" operator="lessThanOrEqual">
      <formula>-0.1</formula>
    </cfRule>
  </conditionalFormatting>
  <conditionalFormatting sqref="W31">
    <cfRule type="cellIs" dxfId="39" priority="36" operator="greaterThanOrEqual">
      <formula>0.1</formula>
    </cfRule>
    <cfRule type="cellIs" dxfId="38" priority="37" operator="between">
      <formula>0.05</formula>
      <formula>0.1</formula>
    </cfRule>
    <cfRule type="cellIs" dxfId="37" priority="38" operator="between">
      <formula>-0.05</formula>
      <formula>0.05</formula>
    </cfRule>
    <cfRule type="cellIs" dxfId="36" priority="39" operator="between">
      <formula>-0.05</formula>
      <formula>-0.1</formula>
    </cfRule>
    <cfRule type="cellIs" dxfId="35" priority="40" operator="lessThanOrEqual">
      <formula>-0.1</formula>
    </cfRule>
  </conditionalFormatting>
  <conditionalFormatting sqref="R31">
    <cfRule type="cellIs" dxfId="34" priority="31" operator="greaterThanOrEqual">
      <formula>0.1</formula>
    </cfRule>
    <cfRule type="cellIs" dxfId="33" priority="32" operator="between">
      <formula>0.05</formula>
      <formula>0.1</formula>
    </cfRule>
    <cfRule type="cellIs" dxfId="32" priority="33" operator="between">
      <formula>-0.05</formula>
      <formula>0.05</formula>
    </cfRule>
    <cfRule type="cellIs" dxfId="31" priority="34" operator="between">
      <formula>-0.05</formula>
      <formula>-0.1</formula>
    </cfRule>
    <cfRule type="cellIs" dxfId="30" priority="35" operator="lessThanOrEqual">
      <formula>-0.1</formula>
    </cfRule>
  </conditionalFormatting>
  <conditionalFormatting sqref="AS31">
    <cfRule type="cellIs" dxfId="29" priority="26" operator="greaterThanOrEqual">
      <formula>0.1</formula>
    </cfRule>
    <cfRule type="cellIs" dxfId="28" priority="27" operator="between">
      <formula>0.05</formula>
      <formula>0.1</formula>
    </cfRule>
    <cfRule type="cellIs" dxfId="27" priority="28" operator="between">
      <formula>-0.05</formula>
      <formula>0.05</formula>
    </cfRule>
    <cfRule type="cellIs" dxfId="26" priority="29" operator="between">
      <formula>-0.05</formula>
      <formula>-0.1</formula>
    </cfRule>
    <cfRule type="cellIs" dxfId="25" priority="30" operator="lessThanOrEqual">
      <formula>-0.1</formula>
    </cfRule>
  </conditionalFormatting>
  <conditionalFormatting sqref="AN31">
    <cfRule type="cellIs" dxfId="24" priority="21" operator="greaterThanOrEqual">
      <formula>0.1</formula>
    </cfRule>
    <cfRule type="cellIs" dxfId="23" priority="22" operator="between">
      <formula>0.05</formula>
      <formula>0.1</formula>
    </cfRule>
    <cfRule type="cellIs" dxfId="22" priority="23" operator="between">
      <formula>-0.05</formula>
      <formula>0.05</formula>
    </cfRule>
    <cfRule type="cellIs" dxfId="21" priority="24" operator="between">
      <formula>-0.05</formula>
      <formula>-0.1</formula>
    </cfRule>
    <cfRule type="cellIs" dxfId="20" priority="25" operator="lessThanOrEqual">
      <formula>-0.1</formula>
    </cfRule>
  </conditionalFormatting>
  <conditionalFormatting sqref="BO31">
    <cfRule type="cellIs" dxfId="19" priority="16" operator="greaterThanOrEqual">
      <formula>0.1</formula>
    </cfRule>
    <cfRule type="cellIs" dxfId="18" priority="17" operator="between">
      <formula>0.05</formula>
      <formula>0.1</formula>
    </cfRule>
    <cfRule type="cellIs" dxfId="17" priority="18" operator="between">
      <formula>-0.05</formula>
      <formula>0.05</formula>
    </cfRule>
    <cfRule type="cellIs" dxfId="16" priority="19" operator="between">
      <formula>-0.05</formula>
      <formula>-0.1</formula>
    </cfRule>
    <cfRule type="cellIs" dxfId="15" priority="20" operator="lessThanOrEqual">
      <formula>-0.1</formula>
    </cfRule>
  </conditionalFormatting>
  <conditionalFormatting sqref="BJ31">
    <cfRule type="cellIs" dxfId="14" priority="11" operator="greaterThanOrEqual">
      <formula>0.1</formula>
    </cfRule>
    <cfRule type="cellIs" dxfId="13" priority="12" operator="between">
      <formula>0.05</formula>
      <formula>0.1</formula>
    </cfRule>
    <cfRule type="cellIs" dxfId="12" priority="13" operator="between">
      <formula>-0.05</formula>
      <formula>0.05</formula>
    </cfRule>
    <cfRule type="cellIs" dxfId="11" priority="14" operator="between">
      <formula>-0.05</formula>
      <formula>-0.1</formula>
    </cfRule>
    <cfRule type="cellIs" dxfId="10" priority="15" operator="lessThanOrEqual">
      <formula>-0.1</formula>
    </cfRule>
  </conditionalFormatting>
  <conditionalFormatting sqref="CK31">
    <cfRule type="cellIs" dxfId="9" priority="6" operator="greaterThanOrEqual">
      <formula>0.1</formula>
    </cfRule>
    <cfRule type="cellIs" dxfId="8" priority="7" operator="between">
      <formula>0.05</formula>
      <formula>0.1</formula>
    </cfRule>
    <cfRule type="cellIs" dxfId="7" priority="8" operator="between">
      <formula>-0.05</formula>
      <formula>0.05</formula>
    </cfRule>
    <cfRule type="cellIs" dxfId="6" priority="9" operator="between">
      <formula>-0.05</formula>
      <formula>-0.1</formula>
    </cfRule>
    <cfRule type="cellIs" dxfId="5" priority="10" operator="lessThanOrEqual">
      <formula>-0.1</formula>
    </cfRule>
  </conditionalFormatting>
  <conditionalFormatting sqref="CF31">
    <cfRule type="cellIs" dxfId="4" priority="1" operator="greaterThanOrEqual">
      <formula>0.1</formula>
    </cfRule>
    <cfRule type="cellIs" dxfId="3" priority="2" operator="between">
      <formula>0.05</formula>
      <formula>0.1</formula>
    </cfRule>
    <cfRule type="cellIs" dxfId="2" priority="3" operator="between">
      <formula>-0.05</formula>
      <formula>0.05</formula>
    </cfRule>
    <cfRule type="cellIs" dxfId="1" priority="4" operator="between">
      <formula>-0.05</formula>
      <formula>-0.1</formula>
    </cfRule>
    <cfRule type="cellIs" dxfId="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firstPageNumber="12" orientation="landscape" r:id="rId1"/>
  <headerFooter>
    <oddFooter>&amp;L&amp;"Gill Sans MT,Vet Cursief"&amp;K000000Dufec&amp;"Gill Sans MT,Cursief" Dataverzameling en dataverwerking&amp;R&amp;"Gill Sans MT,Vet"&amp;9&amp;K000000&amp;P</oddFooter>
  </headerFooter>
  <colBreaks count="3" manualBreakCount="3">
    <brk id="26" max="68" man="1"/>
    <brk id="48" max="68" man="1"/>
    <brk id="70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16</vt:i4>
      </vt:variant>
    </vt:vector>
  </HeadingPairs>
  <TitlesOfParts>
    <vt:vector size="24" baseType="lpstr">
      <vt:lpstr>Tot_werkdag</vt:lpstr>
      <vt:lpstr>Tot_weekdag</vt:lpstr>
      <vt:lpstr>Tot_zaterdag</vt:lpstr>
      <vt:lpstr>Tot_zondag</vt:lpstr>
      <vt:lpstr>ViaN19_werkdag</vt:lpstr>
      <vt:lpstr>ViaN19_weekdag</vt:lpstr>
      <vt:lpstr>ViaN19_zaterdag</vt:lpstr>
      <vt:lpstr>ViaN19_zondag</vt:lpstr>
      <vt:lpstr>Tot_weekdag!Afdrukbereik</vt:lpstr>
      <vt:lpstr>Tot_werkdag!Afdrukbereik</vt:lpstr>
      <vt:lpstr>Tot_zaterdag!Afdrukbereik</vt:lpstr>
      <vt:lpstr>Tot_zondag!Afdrukbereik</vt:lpstr>
      <vt:lpstr>ViaN19_weekdag!Afdrukbereik</vt:lpstr>
      <vt:lpstr>ViaN19_werkdag!Afdrukbereik</vt:lpstr>
      <vt:lpstr>ViaN19_zaterdag!Afdrukbereik</vt:lpstr>
      <vt:lpstr>ViaN19_zondag!Afdrukbereik</vt:lpstr>
      <vt:lpstr>Tot_weekdag!Afdruktitels</vt:lpstr>
      <vt:lpstr>Tot_werkdag!Afdruktitels</vt:lpstr>
      <vt:lpstr>Tot_zaterdag!Afdruktitels</vt:lpstr>
      <vt:lpstr>Tot_zondag!Afdruktitels</vt:lpstr>
      <vt:lpstr>ViaN19_weekdag!Afdruktitels</vt:lpstr>
      <vt:lpstr>ViaN19_werkdag!Afdruktitels</vt:lpstr>
      <vt:lpstr>ViaN19_zaterdag!Afdruktitels</vt:lpstr>
      <vt:lpstr>ViaN19_zondag!Afdruktitels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Mulders</dc:creator>
  <cp:lastModifiedBy>Mark Mulders | Dufec</cp:lastModifiedBy>
  <cp:lastPrinted>2016-12-15T08:46:53Z</cp:lastPrinted>
  <dcterms:created xsi:type="dcterms:W3CDTF">2013-09-05T09:18:55Z</dcterms:created>
  <dcterms:modified xsi:type="dcterms:W3CDTF">2016-12-15T08:47:40Z</dcterms:modified>
</cp:coreProperties>
</file>